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AAOB for COA\"/>
    </mc:Choice>
  </mc:AlternateContent>
  <bookViews>
    <workbookView xWindow="0" yWindow="0" windowWidth="20460" windowHeight="7680"/>
  </bookViews>
  <sheets>
    <sheet name="Sheet1" sheetId="3" r:id="rId1"/>
  </sheets>
  <definedNames>
    <definedName name="_xlnm._FilterDatabase" localSheetId="0" hidden="1">Sheet1!$A$8:$H$289</definedName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" i="3" l="1"/>
  <c r="G262" i="3"/>
  <c r="G261" i="3"/>
  <c r="E245" i="3"/>
  <c r="D245" i="3"/>
  <c r="C245" i="3"/>
  <c r="D248" i="3"/>
  <c r="G248" i="3" s="1"/>
  <c r="C248" i="3"/>
  <c r="G212" i="3"/>
  <c r="F169" i="3"/>
  <c r="F162" i="3"/>
  <c r="D110" i="3"/>
  <c r="G110" i="3" s="1"/>
  <c r="C110" i="3"/>
  <c r="D108" i="3"/>
  <c r="G108" i="3" s="1"/>
  <c r="C108" i="3"/>
  <c r="D107" i="3"/>
  <c r="G107" i="3" s="1"/>
  <c r="C107" i="3"/>
  <c r="E101" i="3"/>
  <c r="D101" i="3"/>
  <c r="C101" i="3"/>
  <c r="F51" i="3"/>
  <c r="G50" i="3"/>
  <c r="F46" i="3"/>
  <c r="G41" i="3"/>
  <c r="G289" i="3"/>
  <c r="F289" i="3"/>
  <c r="G288" i="3"/>
  <c r="F288" i="3"/>
  <c r="G287" i="3"/>
  <c r="F287" i="3"/>
  <c r="G286" i="3"/>
  <c r="F286" i="3"/>
  <c r="G285" i="3"/>
  <c r="F285" i="3"/>
  <c r="F284" i="3"/>
  <c r="E284" i="3"/>
  <c r="G284" i="3" s="1"/>
  <c r="G283" i="3"/>
  <c r="F283" i="3"/>
  <c r="G282" i="3"/>
  <c r="F282" i="3"/>
  <c r="G280" i="3"/>
  <c r="F280" i="3"/>
  <c r="G279" i="3"/>
  <c r="F279" i="3"/>
  <c r="G277" i="3"/>
  <c r="F277" i="3"/>
  <c r="G276" i="3"/>
  <c r="F276" i="3"/>
  <c r="G275" i="3"/>
  <c r="F275" i="3"/>
  <c r="G274" i="3"/>
  <c r="F274" i="3"/>
  <c r="G272" i="3"/>
  <c r="F272" i="3"/>
  <c r="G271" i="3"/>
  <c r="F271" i="3"/>
  <c r="G270" i="3"/>
  <c r="F270" i="3"/>
  <c r="G269" i="3"/>
  <c r="F269" i="3"/>
  <c r="G268" i="3"/>
  <c r="F268" i="3"/>
  <c r="G267" i="3"/>
  <c r="F267" i="3"/>
  <c r="G266" i="3"/>
  <c r="F266" i="3"/>
  <c r="G265" i="3"/>
  <c r="F265" i="3"/>
  <c r="G264" i="3"/>
  <c r="G263" i="3"/>
  <c r="F263" i="3"/>
  <c r="F261" i="3"/>
  <c r="G260" i="3"/>
  <c r="F260" i="3"/>
  <c r="G258" i="3"/>
  <c r="F258" i="3"/>
  <c r="G257" i="3"/>
  <c r="F257" i="3"/>
  <c r="G256" i="3"/>
  <c r="F256" i="3"/>
  <c r="G253" i="3"/>
  <c r="F253" i="3"/>
  <c r="G251" i="3"/>
  <c r="F251" i="3"/>
  <c r="G250" i="3"/>
  <c r="F250" i="3"/>
  <c r="G249" i="3"/>
  <c r="F249" i="3"/>
  <c r="G247" i="3"/>
  <c r="F247" i="3"/>
  <c r="G246" i="3"/>
  <c r="F246" i="3"/>
  <c r="G244" i="3"/>
  <c r="F244" i="3"/>
  <c r="G243" i="3"/>
  <c r="F243" i="3"/>
  <c r="G242" i="3"/>
  <c r="F242" i="3"/>
  <c r="G241" i="3"/>
  <c r="F241" i="3"/>
  <c r="G240" i="3"/>
  <c r="F240" i="3"/>
  <c r="G239" i="3"/>
  <c r="F239" i="3"/>
  <c r="G238" i="3"/>
  <c r="F238" i="3"/>
  <c r="G237" i="3"/>
  <c r="F237" i="3"/>
  <c r="G236" i="3"/>
  <c r="F236" i="3"/>
  <c r="G235" i="3"/>
  <c r="F235" i="3"/>
  <c r="G234" i="3"/>
  <c r="F234" i="3"/>
  <c r="G233" i="3"/>
  <c r="F233" i="3"/>
  <c r="G232" i="3"/>
  <c r="F232" i="3"/>
  <c r="G231" i="3"/>
  <c r="F231" i="3"/>
  <c r="G230" i="3"/>
  <c r="F230" i="3"/>
  <c r="G229" i="3"/>
  <c r="F229" i="3"/>
  <c r="G218" i="3"/>
  <c r="F218" i="3"/>
  <c r="G222" i="3"/>
  <c r="F222" i="3"/>
  <c r="G227" i="3"/>
  <c r="F227" i="3"/>
  <c r="G226" i="3"/>
  <c r="F226" i="3"/>
  <c r="G225" i="3"/>
  <c r="F225" i="3"/>
  <c r="G224" i="3"/>
  <c r="F224" i="3"/>
  <c r="G223" i="3"/>
  <c r="F223" i="3"/>
  <c r="G221" i="3"/>
  <c r="F221" i="3"/>
  <c r="G220" i="3"/>
  <c r="F220" i="3"/>
  <c r="G219" i="3"/>
  <c r="F219" i="3"/>
  <c r="G217" i="3"/>
  <c r="F217" i="3"/>
  <c r="G216" i="3"/>
  <c r="F216" i="3"/>
  <c r="G215" i="3"/>
  <c r="G214" i="3"/>
  <c r="F214" i="3"/>
  <c r="G213" i="3"/>
  <c r="F213" i="3"/>
  <c r="G211" i="3"/>
  <c r="F211" i="3"/>
  <c r="G210" i="3"/>
  <c r="F210" i="3"/>
  <c r="G209" i="3"/>
  <c r="F209" i="3"/>
  <c r="G208" i="3"/>
  <c r="F208" i="3"/>
  <c r="G207" i="3"/>
  <c r="F207" i="3"/>
  <c r="G205" i="3"/>
  <c r="F205" i="3"/>
  <c r="G204" i="3"/>
  <c r="F204" i="3"/>
  <c r="G203" i="3"/>
  <c r="F203" i="3"/>
  <c r="G202" i="3"/>
  <c r="F202" i="3"/>
  <c r="G201" i="3"/>
  <c r="F201" i="3"/>
  <c r="G200" i="3"/>
  <c r="F200" i="3"/>
  <c r="G199" i="3"/>
  <c r="F199" i="3"/>
  <c r="G198" i="3"/>
  <c r="F198" i="3"/>
  <c r="G197" i="3"/>
  <c r="F197" i="3"/>
  <c r="G196" i="3"/>
  <c r="F196" i="3"/>
  <c r="G195" i="3"/>
  <c r="F195" i="3"/>
  <c r="G194" i="3"/>
  <c r="F194" i="3"/>
  <c r="G193" i="3"/>
  <c r="F193" i="3"/>
  <c r="G192" i="3"/>
  <c r="F192" i="3"/>
  <c r="G191" i="3"/>
  <c r="F191" i="3"/>
  <c r="G190" i="3"/>
  <c r="F190" i="3"/>
  <c r="G189" i="3"/>
  <c r="F189" i="3"/>
  <c r="G188" i="3"/>
  <c r="F188" i="3"/>
  <c r="G187" i="3"/>
  <c r="G186" i="3"/>
  <c r="F186" i="3"/>
  <c r="G185" i="3"/>
  <c r="F185" i="3"/>
  <c r="G184" i="3"/>
  <c r="F184" i="3"/>
  <c r="G182" i="3"/>
  <c r="F182" i="3"/>
  <c r="G181" i="3"/>
  <c r="F181" i="3"/>
  <c r="G179" i="3"/>
  <c r="F179" i="3"/>
  <c r="G178" i="3"/>
  <c r="F178" i="3"/>
  <c r="G174" i="3"/>
  <c r="F174" i="3"/>
  <c r="G171" i="3"/>
  <c r="G166" i="3"/>
  <c r="F166" i="3"/>
  <c r="G157" i="3"/>
  <c r="F157" i="3"/>
  <c r="G168" i="3"/>
  <c r="F168" i="3"/>
  <c r="G175" i="3"/>
  <c r="F175" i="3"/>
  <c r="G173" i="3"/>
  <c r="F173" i="3"/>
  <c r="G172" i="3"/>
  <c r="F172" i="3"/>
  <c r="G170" i="3"/>
  <c r="F170" i="3"/>
  <c r="G169" i="3"/>
  <c r="G167" i="3"/>
  <c r="F167" i="3"/>
  <c r="G165" i="3"/>
  <c r="F165" i="3"/>
  <c r="G164" i="3"/>
  <c r="F164" i="3"/>
  <c r="G163" i="3"/>
  <c r="F163" i="3"/>
  <c r="G160" i="3"/>
  <c r="F160" i="3"/>
  <c r="G159" i="3"/>
  <c r="F159" i="3"/>
  <c r="G156" i="3"/>
  <c r="F156" i="3"/>
  <c r="G155" i="3"/>
  <c r="F155" i="3"/>
  <c r="G153" i="3"/>
  <c r="F153" i="3"/>
  <c r="G152" i="3"/>
  <c r="F152" i="3"/>
  <c r="G150" i="3"/>
  <c r="F150" i="3"/>
  <c r="G149" i="3"/>
  <c r="F149" i="3"/>
  <c r="G148" i="3"/>
  <c r="F148" i="3"/>
  <c r="G146" i="3"/>
  <c r="F146" i="3"/>
  <c r="G145" i="3"/>
  <c r="F145" i="3"/>
  <c r="G144" i="3"/>
  <c r="F144" i="3"/>
  <c r="G143" i="3"/>
  <c r="F143" i="3"/>
  <c r="G142" i="3"/>
  <c r="F142" i="3"/>
  <c r="G141" i="3"/>
  <c r="F141" i="3"/>
  <c r="G140" i="3"/>
  <c r="F140" i="3"/>
  <c r="G139" i="3"/>
  <c r="F139" i="3"/>
  <c r="G138" i="3"/>
  <c r="F138" i="3"/>
  <c r="G137" i="3"/>
  <c r="F137" i="3"/>
  <c r="G136" i="3"/>
  <c r="F136" i="3"/>
  <c r="G135" i="3"/>
  <c r="F135" i="3"/>
  <c r="G134" i="3"/>
  <c r="F134" i="3"/>
  <c r="G133" i="3"/>
  <c r="F133" i="3"/>
  <c r="G132" i="3"/>
  <c r="F132" i="3"/>
  <c r="G131" i="3"/>
  <c r="F131" i="3"/>
  <c r="G130" i="3"/>
  <c r="F130" i="3"/>
  <c r="G129" i="3"/>
  <c r="F129" i="3"/>
  <c r="G128" i="3"/>
  <c r="F128" i="3"/>
  <c r="G127" i="3"/>
  <c r="F127" i="3"/>
  <c r="G126" i="3"/>
  <c r="F126" i="3"/>
  <c r="G125" i="3"/>
  <c r="F125" i="3"/>
  <c r="G123" i="3"/>
  <c r="F123" i="3"/>
  <c r="G122" i="3"/>
  <c r="F122" i="3"/>
  <c r="G121" i="3"/>
  <c r="F121" i="3"/>
  <c r="G120" i="3"/>
  <c r="F120" i="3"/>
  <c r="G118" i="3"/>
  <c r="F118" i="3"/>
  <c r="G117" i="3"/>
  <c r="F117" i="3"/>
  <c r="G116" i="3"/>
  <c r="F116" i="3"/>
  <c r="G115" i="3"/>
  <c r="F115" i="3"/>
  <c r="G114" i="3"/>
  <c r="F114" i="3"/>
  <c r="G100" i="3"/>
  <c r="F100" i="3"/>
  <c r="G106" i="3"/>
  <c r="F106" i="3"/>
  <c r="G112" i="3"/>
  <c r="F112" i="3"/>
  <c r="G111" i="3"/>
  <c r="F111" i="3"/>
  <c r="G109" i="3"/>
  <c r="F109" i="3"/>
  <c r="G105" i="3"/>
  <c r="F105" i="3"/>
  <c r="G104" i="3"/>
  <c r="F104" i="3"/>
  <c r="G103" i="3"/>
  <c r="F103" i="3"/>
  <c r="G102" i="3"/>
  <c r="F102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44" i="3"/>
  <c r="F44" i="3"/>
  <c r="G55" i="3"/>
  <c r="F55" i="3"/>
  <c r="G54" i="3"/>
  <c r="F54" i="3"/>
  <c r="G53" i="3"/>
  <c r="F53" i="3"/>
  <c r="G52" i="3"/>
  <c r="F52" i="3"/>
  <c r="G51" i="3"/>
  <c r="G49" i="3"/>
  <c r="F49" i="3"/>
  <c r="G48" i="3"/>
  <c r="F48" i="3"/>
  <c r="G47" i="3"/>
  <c r="F47" i="3"/>
  <c r="G46" i="3"/>
  <c r="G40" i="3"/>
  <c r="F40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255" i="3" l="1"/>
  <c r="F264" i="3"/>
  <c r="F259" i="3"/>
  <c r="F255" i="3"/>
  <c r="G259" i="3"/>
  <c r="F262" i="3"/>
  <c r="F254" i="3"/>
  <c r="F245" i="3"/>
  <c r="G254" i="3"/>
  <c r="G245" i="3"/>
  <c r="F248" i="3"/>
  <c r="F215" i="3"/>
  <c r="F212" i="3"/>
  <c r="F171" i="3"/>
  <c r="F161" i="3"/>
  <c r="G162" i="3"/>
  <c r="G161" i="3"/>
  <c r="F151" i="3"/>
  <c r="G158" i="3"/>
  <c r="F154" i="3"/>
  <c r="F158" i="3"/>
  <c r="G151" i="3"/>
  <c r="G154" i="3"/>
  <c r="F110" i="3"/>
  <c r="F108" i="3"/>
  <c r="F107" i="3"/>
  <c r="F101" i="3"/>
  <c r="G101" i="3"/>
  <c r="F50" i="3"/>
  <c r="F43" i="3"/>
  <c r="G45" i="3"/>
  <c r="F45" i="3"/>
  <c r="F42" i="3"/>
  <c r="G42" i="3"/>
  <c r="G43" i="3"/>
  <c r="F41" i="3"/>
</calcChain>
</file>

<file path=xl/sharedStrings.xml><?xml version="1.0" encoding="utf-8"?>
<sst xmlns="http://schemas.openxmlformats.org/spreadsheetml/2006/main" count="298" uniqueCount="117">
  <si>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</si>
  <si>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</si>
  <si>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</si>
  <si>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</si>
  <si>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</si>
  <si>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</si>
  <si>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</si>
  <si>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</si>
  <si>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</si>
  <si>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</si>
  <si>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</si>
  <si>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Personal Services                                                                                                                                                                                                                 </t>
  </si>
  <si>
    <t xml:space="preserve">          b.)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</si>
  <si>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c.)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</si>
  <si>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</si>
  <si>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Personal Services                                                                                                                                                                                                            </t>
  </si>
  <si>
    <t xml:space="preserve">               b.)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</si>
  <si>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c.)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</si>
  <si>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</si>
  <si>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Personal Services                 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</si>
  <si>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Regular                                                                                                                                                                                 </t>
  </si>
  <si>
    <t xml:space="preserve">                                   Personal Economic Relief Allowance (pera)                                                                                                                                                                    </t>
  </si>
  <si>
    <t xml:space="preserve">                                   Representation Allowance (ra)                                                                                                                                                                                </t>
  </si>
  <si>
    <t xml:space="preserve">                                   Transportation Allowance (ta)                                                                                                                                                                                </t>
  </si>
  <si>
    <t xml:space="preserve">                                   Clothing/uniform Allowance                                                                                                                                                                                   </t>
  </si>
  <si>
    <t xml:space="preserve">                                   Subsistence Allowance                                                                                                                                                                                        </t>
  </si>
  <si>
    <t xml:space="preserve">                                   Laundry Allowance                                                                                                                                                                                            </t>
  </si>
  <si>
    <t xml:space="preserve">                                   Hazard Pay                                                                                                                                                                                                   </t>
  </si>
  <si>
    <t xml:space="preserve">                                   Year End Bonus                                                                                                                                                                                               </t>
  </si>
  <si>
    <t xml:space="preserve">                                   Cash Gift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</si>
  <si>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 - Mid Year Bonus                                                                                                                                                                </t>
  </si>
  <si>
    <t xml:space="preserve">                                   Retirement And Life Insurance Premiums                                                                                                                                                                       </t>
  </si>
  <si>
    <t xml:space="preserve">                                   Pag-ibig Contributions                                                                                                                                                                                       </t>
  </si>
  <si>
    <t xml:space="preserve">                                   Philhealth Contributions                                                                                                                                                                                     </t>
  </si>
  <si>
    <t xml:space="preserve">                                   Employees Compensation Insurance Premiums                                                                                                                                                                    </t>
  </si>
  <si>
    <t xml:space="preserve">                                   Other Personnel Benefits                                                                                                                                                                                     </t>
  </si>
  <si>
    <t xml:space="preserve">                         b.)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</si>
  <si>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</si>
  <si>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</si>
  <si>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</si>
  <si>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</si>
  <si>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</si>
  <si>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Water Expenses                                                                                                                                                                                               </t>
  </si>
  <si>
    <t xml:space="preserve">                                   Postage And Courier Services                                                                                                                                                                                 </t>
  </si>
  <si>
    <t xml:space="preserve">                                   Telephone Expenses-mobile                                                                                                                                                                                    </t>
  </si>
  <si>
    <t xml:space="preserve">                                   Other General Services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</si>
  <si>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                                                                                                                                                           </t>
  </si>
  <si>
    <t xml:space="preserve">                                   Repairs And Maintenance - Transportation Equipment                                                                                                                                                           </t>
  </si>
  <si>
    <t xml:space="preserve">                                   Taxes, Duties And Licenses                                                                                                                                                                                   </t>
  </si>
  <si>
    <t xml:space="preserve">                                   Fidelity Bond Premiums                           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</si>
  <si>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</si>
  <si>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                    Other Maintenance And Operating Expenses                                                                                                                                                                     </t>
  </si>
  <si>
    <t xml:space="preserve">                                   Medical, Dental And Laboratory Supplies Expenses                                             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</si>
  <si>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</si>
  <si>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</si>
  <si>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Salaries And Wages - Casual/contractual                                                                                                                                                                      </t>
  </si>
  <si>
    <t xml:space="preserve">                                   Longevity Pay                                                                                                                                                                                                </t>
  </si>
  <si>
    <t xml:space="preserve">                                   Overtime And Night Pay                                                                                                                                                                                       </t>
  </si>
  <si>
    <t xml:space="preserve">                                   Terminal Leave Benefits     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</si>
  <si>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Casual / Contractual                                                                                                                                                                    </t>
  </si>
  <si>
    <t xml:space="preserve">                                   Overtime And Night Pay - Casual (prior Years)                                                                                                                                                                </t>
  </si>
  <si>
    <t xml:space="preserve">                                   Overtime And Night Pay - Permanent (prior Years)                                                                                                                                                             </t>
  </si>
  <si>
    <t xml:space="preserve">                                   Accountable Forms Expenses                                                                                                                                                                                   </t>
  </si>
  <si>
    <t xml:space="preserve">                                   Food Supplies Expenses                                                                                                                                                                                       </t>
  </si>
  <si>
    <t xml:space="preserve">                                   Drugs And Medicines Expenses     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</si>
  <si>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- Cooking Gas Expenses                                                                                                                                                 </t>
  </si>
  <si>
    <t xml:space="preserve">                                   Electricity Expenses                                                                                                                                                                                         </t>
  </si>
  <si>
    <t xml:space="preserve">                                   Internet Subcription Expenses                                                                                                                                                                                </t>
  </si>
  <si>
    <t xml:space="preserve">                                   Cable, Satellite, Telegraph And Radio Expenses                                                                                                                                                               </t>
  </si>
  <si>
    <t xml:space="preserve">                                   Repairs And Maintenance - Buildings And Other Structures                                                                                                                                                     </t>
  </si>
  <si>
    <t xml:space="preserve">                                   Repairs And Maintenance - Disaster Response And Rescue Equipment                                                                                                                                             </t>
  </si>
  <si>
    <t xml:space="preserve">                                   Repairs And Maintenance - Hospital Equipment                                                                                                                                                                 </t>
  </si>
  <si>
    <t xml:space="preserve">                                   Repairs And Maintenance - It Equipment                                                                                                                                                                       </t>
  </si>
  <si>
    <t xml:space="preserve">                                   Repairs And Maintenance - Office Equipment                                                                                                                                                                   </t>
  </si>
  <si>
    <t xml:space="preserve">                                   Rent Expenses                                                                                                                                                                                                </t>
  </si>
  <si>
    <t xml:space="preserve">                                   Membership Dues And Contributions To Organizations                                                                                                                                                           </t>
  </si>
  <si>
    <t xml:space="preserve">                                   Other General Services - Prior Years                                                                                                                                                                         </t>
  </si>
  <si>
    <t xml:space="preserve">                                   Molecular Laboratory Operation                                                                                                                                                                               </t>
  </si>
  <si>
    <t xml:space="preserve">                         c.)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</si>
  <si>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</si>
  <si>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Medical Equipment                                                                                                                                                                                            </t>
  </si>
  <si>
    <t xml:space="preserve">                                   Hospitals And Health Centers - Restoration Of Structural Integrity At Ddoph Montevista                                                                                                                       </t>
  </si>
  <si>
    <t xml:space="preserve">               3. Davao De Oro Provincial Hospital-Pantukan                                                                                                                                                                                     </t>
  </si>
  <si>
    <t xml:space="preserve">4421-2    </t>
  </si>
  <si>
    <t xml:space="preserve">                                   Overtime And Night Pay - Prior Years                                                                                                                                                                         </t>
  </si>
  <si>
    <t xml:space="preserve">                                   Electricity Expenses - Prior Years                                                                                                                                                                           </t>
  </si>
  <si>
    <t xml:space="preserve">                                   Semi-expendable Machinery And Equipment Expenses                                                                                                                                                             </t>
  </si>
  <si>
    <t xml:space="preserve">                                   Environment/sanitary Services                                                                                                                                                                                </t>
  </si>
  <si>
    <t xml:space="preserve">                                   Office Equipment - Duplicating Machine                                                                                                                                                                       </t>
  </si>
  <si>
    <t xml:space="preserve">                                   Sb 1 - Capital Outlay (ddoph Pantukan)                                                                                                                                                                       </t>
  </si>
  <si>
    <t xml:space="preserve">               4. Davao De Oro Provincial Hospital-Laak                                                                                                                                                                                         </t>
  </si>
  <si>
    <t xml:space="preserve">4421-3    </t>
  </si>
  <si>
    <t xml:space="preserve">               5.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</si>
  <si>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</si>
  <si>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 xml:space="preserve">                                   Office Equipment - Purchase Of Airconditioning Unit                                                                                                                                                          </t>
  </si>
  <si>
    <t xml:space="preserve">                                   Office Equipment - Purchase Of Duplo Machine                                     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</si>
  <si>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</si>
  <si>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6. Miscellaneous Personnel Benefits Fund/Aid to Component Barangays                                                                                                                                                              </t>
  </si>
  <si>
    <t xml:space="preserve">                                   Miscellaneous Personnel Benefits Fund-peemo                                                                                                                                                                  </t>
  </si>
  <si>
    <t xml:space="preserve">                                   Mpbf - Ddoph Laak                                                                                                                                                                                            </t>
  </si>
  <si>
    <t xml:space="preserve">                                   Mpbf - Ddoph Maragusan                                                                                                                                                                                       </t>
  </si>
  <si>
    <t xml:space="preserve">                                   Mpbf - Ddoph Pantukan                                                                                                                                                                                        </t>
  </si>
  <si>
    <t xml:space="preserve">                                   Mpbf-ddoph Montevista                                                                                                                                                                                        </t>
  </si>
  <si>
    <t xml:space="preserve">                                   Other Personnel Benefits - Sri                                                                                                                                                                               </t>
  </si>
  <si>
    <t>Republic of the Philippines</t>
  </si>
  <si>
    <t>Province of Davao de Oro</t>
  </si>
  <si>
    <t>Provincial Accountant's Office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</si>
  <si>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</si>
  <si>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</si>
  <si>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</si>
  <si>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</si>
  <si>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</si>
  <si>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</si>
  <si>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</si>
  <si>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</si>
  <si>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</si>
  <si>
    <t>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</si>
</sst>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43" fontId="1" fillId="0" borderId="0" xfId="1" applyFont="1"/>
    <xf numFmtId="43" fontId="3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tabSelected="1" workbookViewId="0">
      <selection activeCell="F18" sqref="F18"/>
    </sheetView>
  </sheetViews>
  <sheetFormatPr defaultRowHeight="15" x14ac:dyDescent="0.25"/>
  <cols>
    <col min="1" max="1" width="67.5703125" customWidth="1"/>
    <col min="2" max="2" width="9" bestFit="1" customWidth="1"/>
    <col min="3" max="5" width="15.28515625" style="4" bestFit="1" customWidth="1"/>
    <col min="6" max="6" width="15.7109375" style="4" customWidth="1"/>
    <col min="7" max="7" width="15.28515625" style="4" customWidth="1"/>
  </cols>
  <sheetData>
    <row r="1" spans="1:7" x14ac:dyDescent="0.25">
      <c r="A1" s="16" t="s">
        <v>104</v>
      </c>
      <c r="B1" s="16"/>
      <c r="C1" s="16"/>
      <c r="D1" s="16"/>
      <c r="E1" s="16"/>
      <c r="F1" s="16"/>
      <c r="G1" s="16"/>
    </row>
    <row r="2" spans="1:7" x14ac:dyDescent="0.25">
      <c r="A2" s="16" t="s">
        <v>105</v>
      </c>
      <c r="B2" s="16"/>
      <c r="C2" s="16"/>
      <c r="D2" s="16"/>
      <c r="E2" s="16"/>
      <c r="F2" s="16"/>
      <c r="G2" s="16"/>
    </row>
    <row r="3" spans="1:7" x14ac:dyDescent="0.25">
      <c r="A3" s="16" t="s">
        <v>106</v>
      </c>
      <c r="B3" s="16"/>
      <c r="C3" s="16"/>
      <c r="D3" s="16"/>
      <c r="E3" s="16"/>
      <c r="F3" s="16"/>
      <c r="G3" s="16"/>
    </row>
    <row r="4" spans="1:7" x14ac:dyDescent="0.25">
      <c r="C4" s="6"/>
      <c r="D4" s="6"/>
      <c r="E4" s="7"/>
      <c r="F4" s="6"/>
      <c r="G4" s="6"/>
    </row>
    <row r="5" spans="1:7" x14ac:dyDescent="0.25">
      <c r="A5" s="16" t="s">
        <v>0</v>
      </c>
      <c r="B5" s="16"/>
      <c r="C5" s="16"/>
      <c r="D5" s="16"/>
      <c r="E5" s="16"/>
      <c r="F5" s="16"/>
      <c r="G5" s="16"/>
    </row>
    <row r="6" spans="1:7" x14ac:dyDescent="0.25">
      <c r="A6" s="16" t="s">
        <v>116</v>
      </c>
      <c r="B6" s="16"/>
      <c r="C6" s="16"/>
      <c r="D6" s="16"/>
      <c r="E6" s="16"/>
      <c r="F6" s="16"/>
      <c r="G6" s="16"/>
    </row>
    <row r="8" spans="1:7" s="15" customFormat="1" ht="30" x14ac:dyDescent="0.25">
      <c r="A8" s="12" t="s">
        <v>1</v>
      </c>
      <c r="B8" s="12" t="s">
        <v>2</v>
      </c>
      <c r="C8" s="13" t="s">
        <v>3</v>
      </c>
      <c r="D8" s="13" t="s">
        <v>4</v>
      </c>
      <c r="E8" s="13" t="s">
        <v>5</v>
      </c>
      <c r="F8" s="14" t="s">
        <v>6</v>
      </c>
      <c r="G8" s="14" t="s">
        <v>7</v>
      </c>
    </row>
    <row r="10" spans="1:7" x14ac:dyDescent="0.25">
      <c r="A10" t="s">
        <v>8</v>
      </c>
      <c r="B10" s="2">
        <v>100</v>
      </c>
      <c r="C10" s="4">
        <v>678149256.20000005</v>
      </c>
      <c r="D10" s="4">
        <v>663531531.69000006</v>
      </c>
      <c r="E10" s="6">
        <v>574783336.99000001</v>
      </c>
      <c r="F10" s="4">
        <f t="shared" ref="F10:G67" si="0">C10-D10</f>
        <v>14617724.50999999</v>
      </c>
      <c r="G10" s="4">
        <f t="shared" si="0"/>
        <v>88748194.700000048</v>
      </c>
    </row>
    <row r="11" spans="1:7" x14ac:dyDescent="0.25">
      <c r="A11" t="s">
        <v>9</v>
      </c>
      <c r="B11" s="2" t="s">
        <v>10</v>
      </c>
      <c r="C11" s="4">
        <v>678149256.20000005</v>
      </c>
      <c r="D11" s="4">
        <v>663531531.69000006</v>
      </c>
      <c r="E11" s="4">
        <v>574783336.99000001</v>
      </c>
      <c r="F11" s="4">
        <f t="shared" si="0"/>
        <v>14617724.50999999</v>
      </c>
      <c r="G11" s="4">
        <f t="shared" si="0"/>
        <v>88748194.700000048</v>
      </c>
    </row>
    <row r="12" spans="1:7" x14ac:dyDescent="0.25">
      <c r="A12" t="s">
        <v>11</v>
      </c>
      <c r="B12" s="2" t="s">
        <v>10</v>
      </c>
      <c r="C12" s="4">
        <v>354727550</v>
      </c>
      <c r="D12" s="4">
        <v>345815130.56999999</v>
      </c>
      <c r="E12" s="4">
        <v>315723631.19999999</v>
      </c>
      <c r="F12" s="4">
        <f t="shared" si="0"/>
        <v>8912419.4300000072</v>
      </c>
      <c r="G12" s="4">
        <f t="shared" si="0"/>
        <v>30091499.370000005</v>
      </c>
    </row>
    <row r="13" spans="1:7" x14ac:dyDescent="0.25">
      <c r="A13" t="s">
        <v>12</v>
      </c>
      <c r="B13" s="2" t="s">
        <v>10</v>
      </c>
      <c r="C13" s="4">
        <v>312391706.19999999</v>
      </c>
      <c r="D13" s="4">
        <v>309286401.12</v>
      </c>
      <c r="E13" s="4">
        <v>258218828.02000001</v>
      </c>
      <c r="F13" s="4">
        <f t="shared" si="0"/>
        <v>3105305.0799999833</v>
      </c>
      <c r="G13" s="4">
        <f t="shared" si="0"/>
        <v>51067573.099999994</v>
      </c>
    </row>
    <row r="14" spans="1:7" x14ac:dyDescent="0.25">
      <c r="A14" t="s">
        <v>13</v>
      </c>
      <c r="B14" s="2" t="s">
        <v>10</v>
      </c>
      <c r="C14" s="4">
        <v>11030000</v>
      </c>
      <c r="D14" s="4">
        <v>8430000</v>
      </c>
      <c r="E14" s="4">
        <v>840877.77</v>
      </c>
      <c r="F14" s="4">
        <f t="shared" si="0"/>
        <v>2600000</v>
      </c>
      <c r="G14" s="4">
        <f t="shared" si="0"/>
        <v>7589122.2300000004</v>
      </c>
    </row>
    <row r="15" spans="1:7" x14ac:dyDescent="0.25">
      <c r="B15" s="2"/>
    </row>
    <row r="16" spans="1:7" x14ac:dyDescent="0.25">
      <c r="A16" t="s">
        <v>14</v>
      </c>
      <c r="B16" s="2" t="s">
        <v>10</v>
      </c>
      <c r="C16" s="4">
        <v>648348855.29999995</v>
      </c>
      <c r="D16" s="4">
        <v>642633550.22000003</v>
      </c>
      <c r="E16" s="4">
        <v>562390856.19000006</v>
      </c>
      <c r="F16" s="4">
        <f t="shared" si="0"/>
        <v>5715305.0799999237</v>
      </c>
      <c r="G16" s="4">
        <f t="shared" si="0"/>
        <v>80242694.029999971</v>
      </c>
    </row>
    <row r="17" spans="1:7" x14ac:dyDescent="0.25">
      <c r="A17" t="s">
        <v>15</v>
      </c>
      <c r="B17" s="2" t="s">
        <v>10</v>
      </c>
      <c r="C17" s="4">
        <v>324927149.10000002</v>
      </c>
      <c r="D17" s="4">
        <v>324917149.10000002</v>
      </c>
      <c r="E17" s="4">
        <v>303331150.39999998</v>
      </c>
      <c r="F17" s="4">
        <f t="shared" si="0"/>
        <v>10000</v>
      </c>
      <c r="G17" s="4">
        <f t="shared" si="0"/>
        <v>21585998.700000048</v>
      </c>
    </row>
    <row r="18" spans="1:7" x14ac:dyDescent="0.25">
      <c r="A18" t="s">
        <v>16</v>
      </c>
      <c r="B18" s="2" t="s">
        <v>10</v>
      </c>
      <c r="C18" s="4">
        <v>312391706.19999999</v>
      </c>
      <c r="D18" s="4">
        <v>309286401.12</v>
      </c>
      <c r="E18" s="4">
        <v>258218828.02000001</v>
      </c>
      <c r="F18" s="4">
        <f t="shared" si="0"/>
        <v>3105305.0799999833</v>
      </c>
      <c r="G18" s="4">
        <f t="shared" si="0"/>
        <v>51067573.099999994</v>
      </c>
    </row>
    <row r="19" spans="1:7" x14ac:dyDescent="0.25">
      <c r="A19" t="s">
        <v>17</v>
      </c>
      <c r="B19" s="2" t="s">
        <v>10</v>
      </c>
      <c r="C19" s="4">
        <v>11030000</v>
      </c>
      <c r="D19" s="4">
        <v>8430000</v>
      </c>
      <c r="E19" s="4">
        <v>840877.77</v>
      </c>
      <c r="F19" s="4">
        <f t="shared" si="0"/>
        <v>2600000</v>
      </c>
      <c r="G19" s="4">
        <f t="shared" si="0"/>
        <v>7589122.2300000004</v>
      </c>
    </row>
    <row r="20" spans="1:7" x14ac:dyDescent="0.25">
      <c r="B20" s="2"/>
    </row>
    <row r="21" spans="1:7" x14ac:dyDescent="0.25">
      <c r="A21" s="1" t="s">
        <v>18</v>
      </c>
      <c r="B21" s="3">
        <v>4421</v>
      </c>
      <c r="C21" s="5">
        <v>22292594.899999999</v>
      </c>
      <c r="D21" s="5">
        <v>21585825.420000002</v>
      </c>
      <c r="E21" s="5">
        <v>17220099.649999999</v>
      </c>
      <c r="F21" s="5">
        <f t="shared" si="0"/>
        <v>706769.47999999672</v>
      </c>
      <c r="G21" s="5">
        <f t="shared" si="0"/>
        <v>4365725.7700000033</v>
      </c>
    </row>
    <row r="22" spans="1:7" s="1" customFormat="1" x14ac:dyDescent="0.25">
      <c r="A22" s="1" t="s">
        <v>19</v>
      </c>
      <c r="B22" s="3">
        <v>100</v>
      </c>
      <c r="C22" s="5">
        <v>4951034.9000000004</v>
      </c>
      <c r="D22" s="5">
        <v>4951034.9000000004</v>
      </c>
      <c r="E22" s="5">
        <v>3361716.13</v>
      </c>
      <c r="F22" s="5">
        <f t="shared" si="0"/>
        <v>0</v>
      </c>
      <c r="G22" s="5">
        <f t="shared" si="0"/>
        <v>1589318.7700000005</v>
      </c>
    </row>
    <row r="23" spans="1:7" x14ac:dyDescent="0.25">
      <c r="A23" t="s">
        <v>20</v>
      </c>
      <c r="B23" s="2">
        <v>50101010</v>
      </c>
      <c r="C23" s="4">
        <v>2781611.63</v>
      </c>
      <c r="D23" s="4">
        <v>2781611.63</v>
      </c>
      <c r="E23" s="4">
        <v>2083839.15</v>
      </c>
      <c r="F23" s="4">
        <f t="shared" si="0"/>
        <v>0</v>
      </c>
      <c r="G23" s="4">
        <f t="shared" si="0"/>
        <v>697772.48</v>
      </c>
    </row>
    <row r="24" spans="1:7" x14ac:dyDescent="0.25">
      <c r="A24" t="s">
        <v>21</v>
      </c>
      <c r="B24" s="2">
        <v>50102010</v>
      </c>
      <c r="C24" s="4">
        <v>116000</v>
      </c>
      <c r="D24" s="4">
        <v>116000</v>
      </c>
      <c r="E24" s="4">
        <v>96000</v>
      </c>
      <c r="F24" s="4">
        <f t="shared" si="0"/>
        <v>0</v>
      </c>
      <c r="G24" s="4">
        <f t="shared" si="0"/>
        <v>20000</v>
      </c>
    </row>
    <row r="25" spans="1:7" x14ac:dyDescent="0.25">
      <c r="A25" t="s">
        <v>22</v>
      </c>
      <c r="B25" s="2">
        <v>50102020</v>
      </c>
      <c r="C25" s="4">
        <v>102000</v>
      </c>
      <c r="D25" s="4">
        <v>102000</v>
      </c>
      <c r="E25" s="4">
        <v>92875</v>
      </c>
      <c r="F25" s="4">
        <f t="shared" si="0"/>
        <v>0</v>
      </c>
      <c r="G25" s="4">
        <f t="shared" si="0"/>
        <v>9125</v>
      </c>
    </row>
    <row r="26" spans="1:7" x14ac:dyDescent="0.25">
      <c r="A26" t="s">
        <v>23</v>
      </c>
      <c r="B26" s="2">
        <v>50102030</v>
      </c>
      <c r="C26" s="4">
        <v>102000</v>
      </c>
      <c r="D26" s="4">
        <v>102000</v>
      </c>
      <c r="E26" s="4">
        <v>10000</v>
      </c>
      <c r="F26" s="4">
        <f t="shared" si="0"/>
        <v>0</v>
      </c>
      <c r="G26" s="4">
        <f t="shared" si="0"/>
        <v>92000</v>
      </c>
    </row>
    <row r="27" spans="1:7" x14ac:dyDescent="0.25">
      <c r="A27" t="s">
        <v>24</v>
      </c>
      <c r="B27" s="2">
        <v>50102040</v>
      </c>
      <c r="C27" s="4">
        <v>36000</v>
      </c>
      <c r="D27" s="4">
        <v>36000</v>
      </c>
      <c r="E27" s="4">
        <v>24000</v>
      </c>
      <c r="F27" s="4">
        <f t="shared" si="0"/>
        <v>0</v>
      </c>
      <c r="G27" s="4">
        <f t="shared" si="0"/>
        <v>12000</v>
      </c>
    </row>
    <row r="28" spans="1:7" x14ac:dyDescent="0.25">
      <c r="A28" t="s">
        <v>25</v>
      </c>
      <c r="B28" s="2">
        <v>50102050</v>
      </c>
      <c r="C28" s="4">
        <v>87000</v>
      </c>
      <c r="D28" s="4">
        <v>87000</v>
      </c>
      <c r="E28" s="4">
        <v>30450</v>
      </c>
      <c r="F28" s="4">
        <f t="shared" si="0"/>
        <v>0</v>
      </c>
      <c r="G28" s="4">
        <f t="shared" si="0"/>
        <v>56550</v>
      </c>
    </row>
    <row r="29" spans="1:7" x14ac:dyDescent="0.25">
      <c r="A29" t="s">
        <v>26</v>
      </c>
      <c r="B29" s="2">
        <v>50102060</v>
      </c>
      <c r="C29" s="4">
        <v>10800</v>
      </c>
      <c r="D29" s="4">
        <v>10800</v>
      </c>
      <c r="E29" s="4">
        <v>4104.5600000000004</v>
      </c>
      <c r="F29" s="4">
        <f t="shared" si="0"/>
        <v>0</v>
      </c>
      <c r="G29" s="4">
        <f t="shared" si="0"/>
        <v>6695.44</v>
      </c>
    </row>
    <row r="30" spans="1:7" x14ac:dyDescent="0.25">
      <c r="A30" t="s">
        <v>27</v>
      </c>
      <c r="B30" s="2">
        <v>50102110</v>
      </c>
      <c r="C30" s="4">
        <v>596743.55000000005</v>
      </c>
      <c r="D30" s="4">
        <v>596743.55000000005</v>
      </c>
      <c r="E30" s="4">
        <v>338460.6</v>
      </c>
      <c r="F30" s="4">
        <f t="shared" si="0"/>
        <v>0</v>
      </c>
      <c r="G30" s="4">
        <f t="shared" si="0"/>
        <v>258282.95000000007</v>
      </c>
    </row>
    <row r="31" spans="1:7" x14ac:dyDescent="0.25">
      <c r="A31" t="s">
        <v>28</v>
      </c>
      <c r="B31" s="2">
        <v>50102140</v>
      </c>
      <c r="C31" s="4">
        <v>315971.58</v>
      </c>
      <c r="D31" s="4">
        <v>315971.58</v>
      </c>
      <c r="E31" s="4">
        <v>172512</v>
      </c>
      <c r="F31" s="4">
        <f t="shared" si="0"/>
        <v>0</v>
      </c>
      <c r="G31" s="4">
        <f t="shared" si="0"/>
        <v>143459.58000000002</v>
      </c>
    </row>
    <row r="32" spans="1:7" x14ac:dyDescent="0.25">
      <c r="A32" t="s">
        <v>29</v>
      </c>
      <c r="B32" s="2">
        <v>50102150</v>
      </c>
      <c r="C32" s="4">
        <v>30000</v>
      </c>
      <c r="D32" s="4">
        <v>30000</v>
      </c>
      <c r="E32" s="4">
        <v>20000</v>
      </c>
      <c r="F32" s="4">
        <f t="shared" si="0"/>
        <v>0</v>
      </c>
      <c r="G32" s="4">
        <f t="shared" si="0"/>
        <v>10000</v>
      </c>
    </row>
    <row r="33" spans="1:7" x14ac:dyDescent="0.25">
      <c r="A33" t="s">
        <v>30</v>
      </c>
      <c r="B33" s="2">
        <v>50102990</v>
      </c>
      <c r="C33" s="4">
        <v>310067</v>
      </c>
      <c r="D33" s="4">
        <v>310067</v>
      </c>
      <c r="E33" s="4">
        <v>164982</v>
      </c>
      <c r="F33" s="4">
        <f t="shared" si="0"/>
        <v>0</v>
      </c>
      <c r="G33" s="4">
        <f t="shared" si="0"/>
        <v>145085</v>
      </c>
    </row>
    <row r="34" spans="1:7" x14ac:dyDescent="0.25">
      <c r="A34" t="s">
        <v>31</v>
      </c>
      <c r="B34" s="2">
        <v>50103010</v>
      </c>
      <c r="C34" s="4">
        <v>333127.90000000002</v>
      </c>
      <c r="D34" s="4">
        <v>333127.90000000002</v>
      </c>
      <c r="E34" s="4">
        <v>242062.93</v>
      </c>
      <c r="F34" s="4">
        <f t="shared" si="0"/>
        <v>0</v>
      </c>
      <c r="G34" s="4">
        <f t="shared" si="0"/>
        <v>91064.97000000003</v>
      </c>
    </row>
    <row r="35" spans="1:7" x14ac:dyDescent="0.25">
      <c r="A35" t="s">
        <v>32</v>
      </c>
      <c r="B35" s="2">
        <v>50103020</v>
      </c>
      <c r="C35" s="4">
        <v>7200</v>
      </c>
      <c r="D35" s="4">
        <v>7200</v>
      </c>
      <c r="E35" s="4">
        <v>7200</v>
      </c>
      <c r="F35" s="4">
        <f t="shared" si="0"/>
        <v>0</v>
      </c>
      <c r="G35" s="4">
        <f t="shared" si="0"/>
        <v>0</v>
      </c>
    </row>
    <row r="36" spans="1:7" x14ac:dyDescent="0.25">
      <c r="A36" t="s">
        <v>33</v>
      </c>
      <c r="B36" s="2">
        <v>50103030</v>
      </c>
      <c r="C36" s="4">
        <v>85313.24</v>
      </c>
      <c r="D36" s="4">
        <v>85313.24</v>
      </c>
      <c r="E36" s="4">
        <v>50429.89</v>
      </c>
      <c r="F36" s="4">
        <f t="shared" si="0"/>
        <v>0</v>
      </c>
      <c r="G36" s="4">
        <f t="shared" si="0"/>
        <v>34883.350000000006</v>
      </c>
    </row>
    <row r="37" spans="1:7" x14ac:dyDescent="0.25">
      <c r="A37" t="s">
        <v>34</v>
      </c>
      <c r="B37" s="2">
        <v>50103040</v>
      </c>
      <c r="C37" s="4">
        <v>7200</v>
      </c>
      <c r="D37" s="4">
        <v>7200</v>
      </c>
      <c r="E37" s="4">
        <v>4800</v>
      </c>
      <c r="F37" s="4">
        <f t="shared" si="0"/>
        <v>0</v>
      </c>
      <c r="G37" s="4">
        <f t="shared" si="0"/>
        <v>2400</v>
      </c>
    </row>
    <row r="38" spans="1:7" x14ac:dyDescent="0.25">
      <c r="A38" t="s">
        <v>35</v>
      </c>
      <c r="B38" s="2">
        <v>50104990</v>
      </c>
      <c r="C38" s="4">
        <v>30000</v>
      </c>
      <c r="D38" s="4">
        <v>30000</v>
      </c>
      <c r="E38" s="4">
        <v>20000</v>
      </c>
      <c r="F38" s="4">
        <f t="shared" si="0"/>
        <v>0</v>
      </c>
      <c r="G38" s="4">
        <f t="shared" si="0"/>
        <v>10000</v>
      </c>
    </row>
    <row r="39" spans="1:7" x14ac:dyDescent="0.25">
      <c r="B39" s="2"/>
    </row>
    <row r="40" spans="1:7" s="1" customFormat="1" x14ac:dyDescent="0.25">
      <c r="A40" s="1" t="s">
        <v>36</v>
      </c>
      <c r="B40" s="3">
        <v>200</v>
      </c>
      <c r="C40" s="5">
        <v>17341560</v>
      </c>
      <c r="D40" s="5">
        <v>16634790.52</v>
      </c>
      <c r="E40" s="5">
        <v>13858383.52</v>
      </c>
      <c r="F40" s="5">
        <f t="shared" si="0"/>
        <v>706769.48000000045</v>
      </c>
      <c r="G40" s="5">
        <f t="shared" si="0"/>
        <v>2776407</v>
      </c>
    </row>
    <row r="41" spans="1:7" s="1" customFormat="1" x14ac:dyDescent="0.25">
      <c r="A41" t="s">
        <v>37</v>
      </c>
      <c r="B41" s="2">
        <v>50201010</v>
      </c>
      <c r="C41" s="4">
        <v>60000</v>
      </c>
      <c r="D41" s="4">
        <v>60000</v>
      </c>
      <c r="E41" s="4">
        <v>9000</v>
      </c>
      <c r="F41" s="4">
        <f t="shared" ref="F41:F55" si="1">C41-D41</f>
        <v>0</v>
      </c>
      <c r="G41" s="4">
        <f t="shared" si="0"/>
        <v>51000</v>
      </c>
    </row>
    <row r="42" spans="1:7" x14ac:dyDescent="0.25">
      <c r="A42" t="s">
        <v>38</v>
      </c>
      <c r="B42" s="2">
        <v>50202010</v>
      </c>
      <c r="C42" s="4">
        <v>142112</v>
      </c>
      <c r="D42" s="4">
        <v>142112</v>
      </c>
      <c r="E42" s="4">
        <v>112811</v>
      </c>
      <c r="F42" s="4">
        <f t="shared" si="0"/>
        <v>0</v>
      </c>
      <c r="G42" s="4">
        <f t="shared" si="0"/>
        <v>29301</v>
      </c>
    </row>
    <row r="43" spans="1:7" x14ac:dyDescent="0.25">
      <c r="A43" t="s">
        <v>39</v>
      </c>
      <c r="B43" s="2">
        <v>50203010</v>
      </c>
      <c r="C43" s="4">
        <v>100000</v>
      </c>
      <c r="D43" s="4">
        <v>93940</v>
      </c>
      <c r="E43" s="4">
        <v>64587</v>
      </c>
      <c r="F43" s="4">
        <f t="shared" si="0"/>
        <v>6060</v>
      </c>
      <c r="G43" s="4">
        <f t="shared" si="0"/>
        <v>29353</v>
      </c>
    </row>
    <row r="44" spans="1:7" x14ac:dyDescent="0.25">
      <c r="A44" t="s">
        <v>52</v>
      </c>
      <c r="B44" s="2">
        <v>50203080</v>
      </c>
      <c r="C44" s="4">
        <v>1100000</v>
      </c>
      <c r="D44" s="4">
        <v>1100000</v>
      </c>
      <c r="E44" s="4">
        <v>454584</v>
      </c>
      <c r="F44" s="4">
        <f t="shared" si="0"/>
        <v>0</v>
      </c>
      <c r="G44" s="4">
        <f t="shared" si="0"/>
        <v>645416</v>
      </c>
    </row>
    <row r="45" spans="1:7" x14ac:dyDescent="0.25">
      <c r="A45" t="s">
        <v>40</v>
      </c>
      <c r="B45" s="2">
        <v>50203090</v>
      </c>
      <c r="C45" s="4">
        <v>400000</v>
      </c>
      <c r="D45" s="4">
        <v>200000</v>
      </c>
      <c r="E45" s="4">
        <v>186256.90999999997</v>
      </c>
      <c r="F45" s="4">
        <f t="shared" si="0"/>
        <v>200000</v>
      </c>
      <c r="G45" s="4">
        <f t="shared" si="0"/>
        <v>13743.090000000026</v>
      </c>
    </row>
    <row r="46" spans="1:7" x14ac:dyDescent="0.25">
      <c r="A46" t="s">
        <v>41</v>
      </c>
      <c r="B46" s="2">
        <v>50203990</v>
      </c>
      <c r="C46" s="4">
        <v>185000</v>
      </c>
      <c r="D46" s="4">
        <v>185000</v>
      </c>
      <c r="E46" s="4">
        <v>180129.5</v>
      </c>
      <c r="F46" s="4">
        <f t="shared" si="0"/>
        <v>0</v>
      </c>
      <c r="G46" s="4">
        <f t="shared" si="0"/>
        <v>4870.5</v>
      </c>
    </row>
    <row r="47" spans="1:7" x14ac:dyDescent="0.25">
      <c r="A47" t="s">
        <v>42</v>
      </c>
      <c r="B47" s="2">
        <v>50204010</v>
      </c>
      <c r="C47" s="4">
        <v>10000</v>
      </c>
      <c r="D47" s="4">
        <v>10000</v>
      </c>
      <c r="E47" s="4">
        <v>8520</v>
      </c>
      <c r="F47" s="4">
        <f t="shared" si="0"/>
        <v>0</v>
      </c>
      <c r="G47" s="4">
        <f t="shared" si="0"/>
        <v>1480</v>
      </c>
    </row>
    <row r="48" spans="1:7" x14ac:dyDescent="0.25">
      <c r="A48" t="s">
        <v>43</v>
      </c>
      <c r="B48" s="2">
        <v>50205010</v>
      </c>
      <c r="C48" s="4">
        <v>5000</v>
      </c>
      <c r="D48" s="4">
        <v>5000</v>
      </c>
      <c r="E48" s="4">
        <v>0</v>
      </c>
      <c r="F48" s="4">
        <f t="shared" si="0"/>
        <v>0</v>
      </c>
      <c r="G48" s="4">
        <f t="shared" si="0"/>
        <v>5000</v>
      </c>
    </row>
    <row r="49" spans="1:7" x14ac:dyDescent="0.25">
      <c r="A49" t="s">
        <v>44</v>
      </c>
      <c r="B49" s="2">
        <v>50205020</v>
      </c>
      <c r="C49" s="4">
        <v>42000</v>
      </c>
      <c r="D49" s="4">
        <v>42000</v>
      </c>
      <c r="E49" s="4">
        <v>42000</v>
      </c>
      <c r="F49" s="4">
        <f t="shared" si="0"/>
        <v>0</v>
      </c>
      <c r="G49" s="4">
        <f t="shared" si="0"/>
        <v>0</v>
      </c>
    </row>
    <row r="50" spans="1:7" x14ac:dyDescent="0.25">
      <c r="A50" t="s">
        <v>45</v>
      </c>
      <c r="B50" s="2">
        <v>50212990</v>
      </c>
      <c r="C50" s="4">
        <v>14512448</v>
      </c>
      <c r="D50" s="4">
        <v>14086738.52</v>
      </c>
      <c r="E50" s="4">
        <v>12246946.110000001</v>
      </c>
      <c r="F50" s="4">
        <f t="shared" si="0"/>
        <v>425709.48000000045</v>
      </c>
      <c r="G50" s="4">
        <f t="shared" si="0"/>
        <v>1839792.4099999983</v>
      </c>
    </row>
    <row r="51" spans="1:7" x14ac:dyDescent="0.25">
      <c r="A51" t="s">
        <v>47</v>
      </c>
      <c r="B51" s="2">
        <v>50213060</v>
      </c>
      <c r="C51" s="4">
        <v>120000</v>
      </c>
      <c r="D51" s="4">
        <v>120000</v>
      </c>
      <c r="E51" s="4">
        <v>27224</v>
      </c>
      <c r="F51" s="4">
        <f t="shared" si="0"/>
        <v>0</v>
      </c>
      <c r="G51" s="4">
        <f t="shared" si="0"/>
        <v>92776</v>
      </c>
    </row>
    <row r="52" spans="1:7" x14ac:dyDescent="0.25">
      <c r="A52" t="s">
        <v>48</v>
      </c>
      <c r="B52" s="2">
        <v>50216010</v>
      </c>
      <c r="C52" s="4">
        <v>200000</v>
      </c>
      <c r="D52" s="4">
        <v>125000</v>
      </c>
      <c r="E52" s="4">
        <v>83325</v>
      </c>
      <c r="F52" s="4">
        <f t="shared" si="0"/>
        <v>75000</v>
      </c>
      <c r="G52" s="4">
        <f t="shared" si="0"/>
        <v>41675</v>
      </c>
    </row>
    <row r="53" spans="1:7" x14ac:dyDescent="0.25">
      <c r="A53" t="s">
        <v>49</v>
      </c>
      <c r="B53" s="2">
        <v>50216020</v>
      </c>
      <c r="C53" s="4">
        <v>5000</v>
      </c>
      <c r="D53" s="4">
        <v>5000</v>
      </c>
      <c r="E53" s="4">
        <v>0</v>
      </c>
      <c r="F53" s="4">
        <f t="shared" si="0"/>
        <v>0</v>
      </c>
      <c r="G53" s="4">
        <f t="shared" si="0"/>
        <v>5000</v>
      </c>
    </row>
    <row r="54" spans="1:7" x14ac:dyDescent="0.25">
      <c r="A54" t="s">
        <v>50</v>
      </c>
      <c r="B54" s="2">
        <v>50299020</v>
      </c>
      <c r="C54" s="4">
        <v>10000</v>
      </c>
      <c r="D54" s="4">
        <v>10000</v>
      </c>
      <c r="E54" s="4">
        <v>0</v>
      </c>
      <c r="F54" s="4">
        <f t="shared" si="0"/>
        <v>0</v>
      </c>
      <c r="G54" s="4">
        <f t="shared" si="0"/>
        <v>10000</v>
      </c>
    </row>
    <row r="55" spans="1:7" x14ac:dyDescent="0.25">
      <c r="A55" t="s">
        <v>51</v>
      </c>
      <c r="B55" s="2">
        <v>50299990</v>
      </c>
      <c r="C55" s="4">
        <v>450000</v>
      </c>
      <c r="D55" s="4">
        <v>450000</v>
      </c>
      <c r="E55" s="4">
        <v>443000</v>
      </c>
      <c r="F55" s="4">
        <f t="shared" si="0"/>
        <v>0</v>
      </c>
      <c r="G55" s="4">
        <f t="shared" si="0"/>
        <v>7000</v>
      </c>
    </row>
    <row r="56" spans="1:7" x14ac:dyDescent="0.25">
      <c r="A56" s="1"/>
      <c r="B56" s="3"/>
      <c r="C56" s="5"/>
      <c r="D56" s="5"/>
      <c r="E56" s="5"/>
      <c r="F56" s="5"/>
      <c r="G56" s="5"/>
    </row>
    <row r="57" spans="1:7" x14ac:dyDescent="0.25">
      <c r="A57" s="1" t="s">
        <v>53</v>
      </c>
      <c r="B57" s="3" t="s">
        <v>54</v>
      </c>
      <c r="C57" s="5">
        <v>278316083.04000002</v>
      </c>
      <c r="D57" s="5">
        <v>274774893.04000002</v>
      </c>
      <c r="E57" s="5">
        <v>238696009.78</v>
      </c>
      <c r="F57" s="5">
        <f t="shared" si="0"/>
        <v>3541190</v>
      </c>
      <c r="G57" s="5">
        <f t="shared" si="0"/>
        <v>36078883.26000002</v>
      </c>
    </row>
    <row r="58" spans="1:7" s="1" customFormat="1" x14ac:dyDescent="0.25">
      <c r="A58" s="1" t="s">
        <v>19</v>
      </c>
      <c r="B58" s="3">
        <v>100</v>
      </c>
      <c r="C58" s="5">
        <v>133829439.04000001</v>
      </c>
      <c r="D58" s="5">
        <v>133829439.04000001</v>
      </c>
      <c r="E58" s="5">
        <v>126380446.37</v>
      </c>
      <c r="F58" s="5">
        <f t="shared" si="0"/>
        <v>0</v>
      </c>
      <c r="G58" s="5">
        <f t="shared" si="0"/>
        <v>7448992.6700000018</v>
      </c>
    </row>
    <row r="59" spans="1:7" x14ac:dyDescent="0.25">
      <c r="A59" t="s">
        <v>20</v>
      </c>
      <c r="B59" s="2">
        <v>50101010</v>
      </c>
      <c r="C59" s="4">
        <v>28357669</v>
      </c>
      <c r="D59" s="4">
        <v>28357669</v>
      </c>
      <c r="E59" s="4">
        <v>27044514.629999999</v>
      </c>
      <c r="F59" s="4">
        <f t="shared" si="0"/>
        <v>0</v>
      </c>
      <c r="G59" s="4">
        <f t="shared" si="0"/>
        <v>1313154.370000001</v>
      </c>
    </row>
    <row r="60" spans="1:7" x14ac:dyDescent="0.25">
      <c r="A60" t="s">
        <v>55</v>
      </c>
      <c r="B60" s="2">
        <v>50101020</v>
      </c>
      <c r="C60" s="4">
        <v>72659883.840000004</v>
      </c>
      <c r="D60" s="4">
        <v>72659883.840000004</v>
      </c>
      <c r="E60" s="4">
        <v>71099958.170000002</v>
      </c>
      <c r="F60" s="4">
        <f t="shared" si="0"/>
        <v>0</v>
      </c>
      <c r="G60" s="4">
        <f t="shared" si="0"/>
        <v>1559925.6700000018</v>
      </c>
    </row>
    <row r="61" spans="1:7" x14ac:dyDescent="0.25">
      <c r="A61" t="s">
        <v>21</v>
      </c>
      <c r="B61" s="2">
        <v>50102010</v>
      </c>
      <c r="C61" s="4">
        <v>1486000</v>
      </c>
      <c r="D61" s="4">
        <v>1486000</v>
      </c>
      <c r="E61" s="4">
        <v>1413636.36</v>
      </c>
      <c r="F61" s="4">
        <f t="shared" si="0"/>
        <v>0</v>
      </c>
      <c r="G61" s="4">
        <f t="shared" si="0"/>
        <v>72363.639999999898</v>
      </c>
    </row>
    <row r="62" spans="1:7" x14ac:dyDescent="0.25">
      <c r="A62" t="s">
        <v>22</v>
      </c>
      <c r="B62" s="2">
        <v>50102020</v>
      </c>
      <c r="C62" s="4">
        <v>60000</v>
      </c>
      <c r="D62" s="4">
        <v>60000</v>
      </c>
      <c r="E62" s="4">
        <v>60000</v>
      </c>
      <c r="F62" s="4">
        <f t="shared" si="0"/>
        <v>0</v>
      </c>
      <c r="G62" s="4">
        <f t="shared" si="0"/>
        <v>0</v>
      </c>
    </row>
    <row r="63" spans="1:7" x14ac:dyDescent="0.25">
      <c r="A63" t="s">
        <v>23</v>
      </c>
      <c r="B63" s="2">
        <v>50102030</v>
      </c>
      <c r="C63" s="4">
        <v>60000</v>
      </c>
      <c r="D63" s="4">
        <v>60000</v>
      </c>
      <c r="E63" s="4">
        <v>0</v>
      </c>
      <c r="F63" s="4">
        <f t="shared" si="0"/>
        <v>0</v>
      </c>
      <c r="G63" s="4">
        <f t="shared" si="0"/>
        <v>60000</v>
      </c>
    </row>
    <row r="64" spans="1:7" x14ac:dyDescent="0.25">
      <c r="A64" t="s">
        <v>24</v>
      </c>
      <c r="B64" s="2">
        <v>50102040</v>
      </c>
      <c r="C64" s="4">
        <v>396000</v>
      </c>
      <c r="D64" s="4">
        <v>396000</v>
      </c>
      <c r="E64" s="4">
        <v>348000</v>
      </c>
      <c r="F64" s="4">
        <f t="shared" si="0"/>
        <v>0</v>
      </c>
      <c r="G64" s="4">
        <f t="shared" si="0"/>
        <v>48000</v>
      </c>
    </row>
    <row r="65" spans="1:7" x14ac:dyDescent="0.25">
      <c r="A65" t="s">
        <v>25</v>
      </c>
      <c r="B65" s="2">
        <v>50102050</v>
      </c>
      <c r="C65" s="4">
        <v>1114500</v>
      </c>
      <c r="D65" s="4">
        <v>1114500</v>
      </c>
      <c r="E65" s="4">
        <v>661650</v>
      </c>
      <c r="F65" s="4">
        <f t="shared" si="0"/>
        <v>0</v>
      </c>
      <c r="G65" s="4">
        <f t="shared" si="0"/>
        <v>452850</v>
      </c>
    </row>
    <row r="66" spans="1:7" x14ac:dyDescent="0.25">
      <c r="A66" t="s">
        <v>26</v>
      </c>
      <c r="B66" s="2">
        <v>50102060</v>
      </c>
      <c r="C66" s="4">
        <v>118800</v>
      </c>
      <c r="D66" s="4">
        <v>118800</v>
      </c>
      <c r="E66" s="4">
        <v>89018.5</v>
      </c>
      <c r="F66" s="4">
        <f t="shared" si="0"/>
        <v>0</v>
      </c>
      <c r="G66" s="4">
        <f t="shared" si="0"/>
        <v>29781.5</v>
      </c>
    </row>
    <row r="67" spans="1:7" x14ac:dyDescent="0.25">
      <c r="A67" t="s">
        <v>27</v>
      </c>
      <c r="B67" s="2">
        <v>50102110</v>
      </c>
      <c r="C67" s="4">
        <v>6712957.0999999996</v>
      </c>
      <c r="D67" s="4">
        <v>6712957.0999999996</v>
      </c>
      <c r="E67" s="4">
        <v>5982953.4000000004</v>
      </c>
      <c r="F67" s="4">
        <f t="shared" si="0"/>
        <v>0</v>
      </c>
      <c r="G67" s="4">
        <f t="shared" si="0"/>
        <v>730003.69999999925</v>
      </c>
    </row>
    <row r="68" spans="1:7" x14ac:dyDescent="0.25">
      <c r="A68" t="s">
        <v>56</v>
      </c>
      <c r="B68" s="2">
        <v>50102120</v>
      </c>
      <c r="C68" s="4">
        <v>55000</v>
      </c>
      <c r="D68" s="4">
        <v>55000</v>
      </c>
      <c r="E68" s="4">
        <v>20000</v>
      </c>
      <c r="F68" s="4">
        <f t="shared" ref="F68:G128" si="2">C68-D68</f>
        <v>0</v>
      </c>
      <c r="G68" s="4">
        <f t="shared" si="2"/>
        <v>35000</v>
      </c>
    </row>
    <row r="69" spans="1:7" x14ac:dyDescent="0.25">
      <c r="A69" t="s">
        <v>57</v>
      </c>
      <c r="B69" s="2">
        <v>50102130</v>
      </c>
      <c r="C69" s="4">
        <v>100000</v>
      </c>
      <c r="D69" s="4">
        <v>100000</v>
      </c>
      <c r="E69" s="4">
        <v>0</v>
      </c>
      <c r="F69" s="4">
        <f t="shared" si="2"/>
        <v>0</v>
      </c>
      <c r="G69" s="4">
        <f t="shared" si="2"/>
        <v>100000</v>
      </c>
    </row>
    <row r="70" spans="1:7" x14ac:dyDescent="0.25">
      <c r="A70" t="s">
        <v>28</v>
      </c>
      <c r="B70" s="2">
        <v>50102140</v>
      </c>
      <c r="C70" s="4">
        <v>2504622</v>
      </c>
      <c r="D70" s="4">
        <v>2504622</v>
      </c>
      <c r="E70" s="4">
        <v>2374079</v>
      </c>
      <c r="F70" s="4">
        <f t="shared" si="2"/>
        <v>0</v>
      </c>
      <c r="G70" s="4">
        <f t="shared" si="2"/>
        <v>130543</v>
      </c>
    </row>
    <row r="71" spans="1:7" x14ac:dyDescent="0.25">
      <c r="A71" t="s">
        <v>29</v>
      </c>
      <c r="B71" s="2">
        <v>50102150</v>
      </c>
      <c r="C71" s="4">
        <v>330000</v>
      </c>
      <c r="D71" s="4">
        <v>330000</v>
      </c>
      <c r="E71" s="4">
        <v>300000</v>
      </c>
      <c r="F71" s="4">
        <f t="shared" si="2"/>
        <v>0</v>
      </c>
      <c r="G71" s="4">
        <f t="shared" si="2"/>
        <v>30000</v>
      </c>
    </row>
    <row r="72" spans="1:7" x14ac:dyDescent="0.25">
      <c r="A72" t="s">
        <v>30</v>
      </c>
      <c r="B72" s="2">
        <v>50102990</v>
      </c>
      <c r="C72" s="4">
        <v>2459597</v>
      </c>
      <c r="D72" s="4">
        <v>2459597</v>
      </c>
      <c r="E72" s="4">
        <v>2169559.2400000002</v>
      </c>
      <c r="F72" s="4">
        <f t="shared" si="2"/>
        <v>0</v>
      </c>
      <c r="G72" s="4">
        <f t="shared" si="2"/>
        <v>290037.75999999978</v>
      </c>
    </row>
    <row r="73" spans="1:7" x14ac:dyDescent="0.25">
      <c r="A73" t="s">
        <v>31</v>
      </c>
      <c r="B73" s="2">
        <v>50103010</v>
      </c>
      <c r="C73" s="4">
        <v>3397517.6</v>
      </c>
      <c r="D73" s="4">
        <v>3397517.6</v>
      </c>
      <c r="E73" s="4">
        <v>3258845.85</v>
      </c>
      <c r="F73" s="4">
        <f t="shared" si="2"/>
        <v>0</v>
      </c>
      <c r="G73" s="4">
        <f t="shared" si="2"/>
        <v>138671.75</v>
      </c>
    </row>
    <row r="74" spans="1:7" x14ac:dyDescent="0.25">
      <c r="A74" t="s">
        <v>32</v>
      </c>
      <c r="B74" s="2">
        <v>50103020</v>
      </c>
      <c r="C74" s="4">
        <v>79200</v>
      </c>
      <c r="D74" s="4">
        <v>79200</v>
      </c>
      <c r="E74" s="4">
        <v>79200</v>
      </c>
      <c r="F74" s="4">
        <f t="shared" si="2"/>
        <v>0</v>
      </c>
      <c r="G74" s="4">
        <f t="shared" si="2"/>
        <v>0</v>
      </c>
    </row>
    <row r="75" spans="1:7" x14ac:dyDescent="0.25">
      <c r="A75" t="s">
        <v>33</v>
      </c>
      <c r="B75" s="2">
        <v>50103030</v>
      </c>
      <c r="C75" s="4">
        <v>598161.5</v>
      </c>
      <c r="D75" s="4">
        <v>598161.5</v>
      </c>
      <c r="E75" s="4">
        <v>598161.5</v>
      </c>
      <c r="F75" s="4">
        <f t="shared" si="2"/>
        <v>0</v>
      </c>
      <c r="G75" s="4">
        <f t="shared" si="2"/>
        <v>0</v>
      </c>
    </row>
    <row r="76" spans="1:7" x14ac:dyDescent="0.25">
      <c r="A76" t="s">
        <v>34</v>
      </c>
      <c r="B76" s="2">
        <v>50103040</v>
      </c>
      <c r="C76" s="4">
        <v>79200</v>
      </c>
      <c r="D76" s="4">
        <v>79200</v>
      </c>
      <c r="E76" s="4">
        <v>70700</v>
      </c>
      <c r="F76" s="4">
        <f t="shared" si="2"/>
        <v>0</v>
      </c>
      <c r="G76" s="4">
        <f t="shared" si="2"/>
        <v>8500</v>
      </c>
    </row>
    <row r="77" spans="1:7" x14ac:dyDescent="0.25">
      <c r="A77" t="s">
        <v>58</v>
      </c>
      <c r="B77" s="2">
        <v>50104030</v>
      </c>
      <c r="C77" s="4">
        <v>300000</v>
      </c>
      <c r="D77" s="4">
        <v>300000</v>
      </c>
      <c r="E77" s="4">
        <v>253464.87</v>
      </c>
      <c r="F77" s="4">
        <f t="shared" si="2"/>
        <v>0</v>
      </c>
      <c r="G77" s="4">
        <f t="shared" si="2"/>
        <v>46535.130000000005</v>
      </c>
    </row>
    <row r="78" spans="1:7" x14ac:dyDescent="0.25">
      <c r="A78" t="s">
        <v>35</v>
      </c>
      <c r="B78" s="2">
        <v>50104990</v>
      </c>
      <c r="C78" s="4">
        <v>200000</v>
      </c>
      <c r="D78" s="4">
        <v>200000</v>
      </c>
      <c r="E78" s="4">
        <v>160000</v>
      </c>
      <c r="F78" s="4">
        <f t="shared" si="2"/>
        <v>0</v>
      </c>
      <c r="G78" s="4">
        <f t="shared" si="2"/>
        <v>40000</v>
      </c>
    </row>
    <row r="79" spans="1:7" x14ac:dyDescent="0.25">
      <c r="A79" t="s">
        <v>59</v>
      </c>
      <c r="B79" s="2">
        <v>50101020</v>
      </c>
      <c r="C79" s="4">
        <v>4042920</v>
      </c>
      <c r="D79" s="4">
        <v>4042920</v>
      </c>
      <c r="E79" s="4">
        <v>4034282.54</v>
      </c>
      <c r="F79" s="4">
        <f t="shared" si="2"/>
        <v>0</v>
      </c>
      <c r="G79" s="4">
        <f t="shared" si="2"/>
        <v>8637.4599999999627</v>
      </c>
    </row>
    <row r="80" spans="1:7" x14ac:dyDescent="0.25">
      <c r="A80" t="s">
        <v>60</v>
      </c>
      <c r="B80" s="2">
        <v>50102130</v>
      </c>
      <c r="C80" s="4">
        <v>6899181</v>
      </c>
      <c r="D80" s="4">
        <v>6899181</v>
      </c>
      <c r="E80" s="4">
        <v>5226104.0199999996</v>
      </c>
      <c r="F80" s="4">
        <f t="shared" si="2"/>
        <v>0</v>
      </c>
      <c r="G80" s="4">
        <f t="shared" si="2"/>
        <v>1673076.9800000004</v>
      </c>
    </row>
    <row r="81" spans="1:7" x14ac:dyDescent="0.25">
      <c r="A81" t="s">
        <v>61</v>
      </c>
      <c r="B81" s="2">
        <v>50102130</v>
      </c>
      <c r="C81" s="4">
        <v>1818230</v>
      </c>
      <c r="D81" s="4">
        <v>1818230</v>
      </c>
      <c r="E81" s="4">
        <v>1136318.29</v>
      </c>
      <c r="F81" s="4">
        <f t="shared" si="2"/>
        <v>0</v>
      </c>
      <c r="G81" s="4">
        <f t="shared" si="2"/>
        <v>681911.71</v>
      </c>
    </row>
    <row r="82" spans="1:7" x14ac:dyDescent="0.25">
      <c r="B82" s="2"/>
    </row>
    <row r="83" spans="1:7" s="1" customFormat="1" x14ac:dyDescent="0.25">
      <c r="A83" s="1" t="s">
        <v>36</v>
      </c>
      <c r="B83" s="3">
        <v>200</v>
      </c>
      <c r="C83" s="5">
        <v>135556644</v>
      </c>
      <c r="D83" s="5">
        <v>134315454</v>
      </c>
      <c r="E83" s="5">
        <v>112315563.41</v>
      </c>
      <c r="F83" s="5">
        <f t="shared" si="2"/>
        <v>1241190</v>
      </c>
      <c r="G83" s="5">
        <f t="shared" si="2"/>
        <v>21999890.590000004</v>
      </c>
    </row>
    <row r="84" spans="1:7" s="1" customFormat="1" x14ac:dyDescent="0.25">
      <c r="A84" t="s">
        <v>37</v>
      </c>
      <c r="B84" s="2">
        <v>50201010</v>
      </c>
      <c r="C84" s="4">
        <v>150000</v>
      </c>
      <c r="D84" s="4">
        <v>100000</v>
      </c>
      <c r="E84" s="4">
        <v>46920</v>
      </c>
      <c r="F84" s="4">
        <f t="shared" ref="F84:F112" si="3">C84-D84</f>
        <v>50000</v>
      </c>
      <c r="G84" s="4">
        <f t="shared" si="2"/>
        <v>53080</v>
      </c>
    </row>
    <row r="85" spans="1:7" x14ac:dyDescent="0.25">
      <c r="A85" t="s">
        <v>38</v>
      </c>
      <c r="B85" s="2">
        <v>50202010</v>
      </c>
      <c r="C85" s="4">
        <v>1100000</v>
      </c>
      <c r="D85" s="4">
        <v>950000</v>
      </c>
      <c r="E85" s="4">
        <v>720157</v>
      </c>
      <c r="F85" s="4">
        <f t="shared" si="2"/>
        <v>150000</v>
      </c>
      <c r="G85" s="4">
        <f t="shared" si="2"/>
        <v>229843</v>
      </c>
    </row>
    <row r="86" spans="1:7" x14ac:dyDescent="0.25">
      <c r="A86" t="s">
        <v>39</v>
      </c>
      <c r="B86" s="2">
        <v>50203010</v>
      </c>
      <c r="C86" s="4">
        <v>1280000</v>
      </c>
      <c r="D86" s="4">
        <v>1280000</v>
      </c>
      <c r="E86" s="4">
        <v>1058338</v>
      </c>
      <c r="F86" s="4">
        <f t="shared" si="2"/>
        <v>0</v>
      </c>
      <c r="G86" s="4">
        <f t="shared" si="2"/>
        <v>221662</v>
      </c>
    </row>
    <row r="87" spans="1:7" x14ac:dyDescent="0.25">
      <c r="A87" t="s">
        <v>62</v>
      </c>
      <c r="B87" s="2">
        <v>50203020</v>
      </c>
      <c r="C87" s="4">
        <v>200000</v>
      </c>
      <c r="D87" s="4">
        <v>149200</v>
      </c>
      <c r="E87" s="4">
        <v>101200</v>
      </c>
      <c r="F87" s="4">
        <f t="shared" si="2"/>
        <v>50800</v>
      </c>
      <c r="G87" s="4">
        <f t="shared" si="2"/>
        <v>48000</v>
      </c>
    </row>
    <row r="88" spans="1:7" x14ac:dyDescent="0.25">
      <c r="A88" t="s">
        <v>63</v>
      </c>
      <c r="B88" s="2">
        <v>50203050</v>
      </c>
      <c r="C88" s="4">
        <v>8800850</v>
      </c>
      <c r="D88" s="4">
        <v>8800850</v>
      </c>
      <c r="E88" s="4">
        <v>7427748.9500000002</v>
      </c>
      <c r="F88" s="4">
        <f t="shared" si="2"/>
        <v>0</v>
      </c>
      <c r="G88" s="4">
        <f t="shared" si="2"/>
        <v>1373101.0499999998</v>
      </c>
    </row>
    <row r="89" spans="1:7" x14ac:dyDescent="0.25">
      <c r="A89" t="s">
        <v>64</v>
      </c>
      <c r="B89" s="2">
        <v>50203070</v>
      </c>
      <c r="C89" s="4">
        <v>5000000</v>
      </c>
      <c r="D89" s="4">
        <v>5000000</v>
      </c>
      <c r="E89" s="4">
        <v>4198948.8499999996</v>
      </c>
      <c r="F89" s="4">
        <f t="shared" si="2"/>
        <v>0</v>
      </c>
      <c r="G89" s="4">
        <f t="shared" si="2"/>
        <v>801051.15000000037</v>
      </c>
    </row>
    <row r="90" spans="1:7" x14ac:dyDescent="0.25">
      <c r="A90" t="s">
        <v>52</v>
      </c>
      <c r="B90" s="2">
        <v>50203080</v>
      </c>
      <c r="C90" s="4">
        <v>27468195</v>
      </c>
      <c r="D90" s="4">
        <v>27468195</v>
      </c>
      <c r="E90" s="4">
        <v>21354616.600000001</v>
      </c>
      <c r="F90" s="4">
        <f t="shared" si="2"/>
        <v>0</v>
      </c>
      <c r="G90" s="4">
        <f t="shared" si="2"/>
        <v>6113578.3999999985</v>
      </c>
    </row>
    <row r="91" spans="1:7" x14ac:dyDescent="0.25">
      <c r="A91" t="s">
        <v>40</v>
      </c>
      <c r="B91" s="2">
        <v>50203090</v>
      </c>
      <c r="C91" s="4">
        <v>3400000</v>
      </c>
      <c r="D91" s="4">
        <v>3400000</v>
      </c>
      <c r="E91" s="4">
        <v>3241183.91</v>
      </c>
      <c r="F91" s="4">
        <f t="shared" si="2"/>
        <v>0</v>
      </c>
      <c r="G91" s="4">
        <f t="shared" si="2"/>
        <v>158816.08999999985</v>
      </c>
    </row>
    <row r="92" spans="1:7" x14ac:dyDescent="0.25">
      <c r="A92" t="s">
        <v>41</v>
      </c>
      <c r="B92" s="2">
        <v>50203990</v>
      </c>
      <c r="C92" s="4">
        <v>2040000</v>
      </c>
      <c r="D92" s="4">
        <v>2040000</v>
      </c>
      <c r="E92" s="4">
        <v>1627060.5</v>
      </c>
      <c r="F92" s="4">
        <f t="shared" si="2"/>
        <v>0</v>
      </c>
      <c r="G92" s="4">
        <f t="shared" si="2"/>
        <v>412939.5</v>
      </c>
    </row>
    <row r="93" spans="1:7" x14ac:dyDescent="0.25">
      <c r="A93" t="s">
        <v>65</v>
      </c>
      <c r="B93" s="2">
        <v>50203990</v>
      </c>
      <c r="C93" s="4">
        <v>770000</v>
      </c>
      <c r="D93" s="4">
        <v>452110</v>
      </c>
      <c r="E93" s="4">
        <v>252766.24</v>
      </c>
      <c r="F93" s="4">
        <f t="shared" si="2"/>
        <v>317890</v>
      </c>
      <c r="G93" s="4">
        <f t="shared" si="2"/>
        <v>199343.76</v>
      </c>
    </row>
    <row r="94" spans="1:7" x14ac:dyDescent="0.25">
      <c r="A94" t="s">
        <v>42</v>
      </c>
      <c r="B94" s="2">
        <v>50204010</v>
      </c>
      <c r="C94" s="4">
        <v>250000</v>
      </c>
      <c r="D94" s="4">
        <v>250000</v>
      </c>
      <c r="E94" s="4">
        <v>0</v>
      </c>
      <c r="F94" s="4">
        <f t="shared" si="2"/>
        <v>0</v>
      </c>
      <c r="G94" s="4">
        <f t="shared" si="2"/>
        <v>250000</v>
      </c>
    </row>
    <row r="95" spans="1:7" x14ac:dyDescent="0.25">
      <c r="A95" t="s">
        <v>66</v>
      </c>
      <c r="B95" s="2">
        <v>50204020</v>
      </c>
      <c r="C95" s="4">
        <v>7500000</v>
      </c>
      <c r="D95" s="4">
        <v>7500000</v>
      </c>
      <c r="E95" s="4">
        <v>6537295.0800000001</v>
      </c>
      <c r="F95" s="4">
        <f t="shared" si="2"/>
        <v>0</v>
      </c>
      <c r="G95" s="4">
        <f t="shared" si="2"/>
        <v>962704.91999999993</v>
      </c>
    </row>
    <row r="96" spans="1:7" x14ac:dyDescent="0.25">
      <c r="A96" t="s">
        <v>44</v>
      </c>
      <c r="B96" s="2">
        <v>50205020</v>
      </c>
      <c r="C96" s="4">
        <v>42000</v>
      </c>
      <c r="D96" s="4">
        <v>42000</v>
      </c>
      <c r="E96" s="4">
        <v>42000</v>
      </c>
      <c r="F96" s="4">
        <f t="shared" si="2"/>
        <v>0</v>
      </c>
      <c r="G96" s="4">
        <f t="shared" si="2"/>
        <v>0</v>
      </c>
    </row>
    <row r="97" spans="1:7" x14ac:dyDescent="0.25">
      <c r="A97" t="s">
        <v>67</v>
      </c>
      <c r="B97" s="2">
        <v>50205030</v>
      </c>
      <c r="C97" s="4">
        <v>400000</v>
      </c>
      <c r="D97" s="4">
        <v>75000</v>
      </c>
      <c r="E97" s="4">
        <v>0</v>
      </c>
      <c r="F97" s="4">
        <f t="shared" si="2"/>
        <v>325000</v>
      </c>
      <c r="G97" s="4">
        <f t="shared" si="2"/>
        <v>75000</v>
      </c>
    </row>
    <row r="98" spans="1:7" x14ac:dyDescent="0.25">
      <c r="A98" t="s">
        <v>68</v>
      </c>
      <c r="B98" s="2">
        <v>50205040</v>
      </c>
      <c r="C98" s="4">
        <v>25000</v>
      </c>
      <c r="D98" s="4">
        <v>12500</v>
      </c>
      <c r="E98" s="4">
        <v>0</v>
      </c>
      <c r="F98" s="4">
        <f t="shared" si="2"/>
        <v>12500</v>
      </c>
      <c r="G98" s="4">
        <f t="shared" si="2"/>
        <v>12500</v>
      </c>
    </row>
    <row r="99" spans="1:7" x14ac:dyDescent="0.25">
      <c r="A99" t="s">
        <v>45</v>
      </c>
      <c r="B99" s="2">
        <v>50212990</v>
      </c>
      <c r="C99" s="4">
        <v>68299694</v>
      </c>
      <c r="D99" s="4">
        <v>68299694</v>
      </c>
      <c r="E99" s="4">
        <v>62969641.75</v>
      </c>
      <c r="F99" s="4">
        <f t="shared" si="2"/>
        <v>0</v>
      </c>
      <c r="G99" s="4">
        <f t="shared" si="2"/>
        <v>5330052.25</v>
      </c>
    </row>
    <row r="100" spans="1:7" x14ac:dyDescent="0.25">
      <c r="A100" t="s">
        <v>76</v>
      </c>
      <c r="B100" s="2">
        <v>50212990</v>
      </c>
      <c r="C100" s="4">
        <v>55905</v>
      </c>
      <c r="D100" s="4">
        <v>55905</v>
      </c>
      <c r="E100" s="4">
        <v>28109.53</v>
      </c>
      <c r="F100" s="4">
        <f t="shared" si="2"/>
        <v>0</v>
      </c>
      <c r="G100" s="4">
        <f t="shared" si="2"/>
        <v>27795.47</v>
      </c>
    </row>
    <row r="101" spans="1:7" x14ac:dyDescent="0.25">
      <c r="A101" t="s">
        <v>69</v>
      </c>
      <c r="B101" s="2">
        <v>50213040</v>
      </c>
      <c r="C101" s="4">
        <f>3450000+500000</f>
        <v>3950000</v>
      </c>
      <c r="D101" s="4">
        <f>3450000+500000</f>
        <v>3950000</v>
      </c>
      <c r="E101" s="4">
        <f>176000+428575</f>
        <v>604575</v>
      </c>
      <c r="F101" s="4">
        <f t="shared" si="2"/>
        <v>0</v>
      </c>
      <c r="G101" s="4">
        <f t="shared" si="2"/>
        <v>3345425</v>
      </c>
    </row>
    <row r="102" spans="1:7" x14ac:dyDescent="0.25">
      <c r="A102" t="s">
        <v>70</v>
      </c>
      <c r="B102" s="2">
        <v>50213050</v>
      </c>
      <c r="C102" s="4">
        <v>10000</v>
      </c>
      <c r="D102" s="4">
        <v>10000</v>
      </c>
      <c r="E102" s="4">
        <v>0</v>
      </c>
      <c r="F102" s="4">
        <f t="shared" si="2"/>
        <v>0</v>
      </c>
      <c r="G102" s="4">
        <f t="shared" si="2"/>
        <v>10000</v>
      </c>
    </row>
    <row r="103" spans="1:7" x14ac:dyDescent="0.25">
      <c r="A103" t="s">
        <v>71</v>
      </c>
      <c r="B103" s="2">
        <v>50213050</v>
      </c>
      <c r="C103" s="4">
        <v>1000000</v>
      </c>
      <c r="D103" s="4">
        <v>1000000</v>
      </c>
      <c r="E103" s="4">
        <v>428510</v>
      </c>
      <c r="F103" s="4">
        <f t="shared" si="2"/>
        <v>0</v>
      </c>
      <c r="G103" s="4">
        <f t="shared" si="2"/>
        <v>571490</v>
      </c>
    </row>
    <row r="104" spans="1:7" x14ac:dyDescent="0.25">
      <c r="A104" t="s">
        <v>72</v>
      </c>
      <c r="B104" s="2">
        <v>50213050</v>
      </c>
      <c r="C104" s="4">
        <v>10000</v>
      </c>
      <c r="D104" s="4">
        <v>10000</v>
      </c>
      <c r="E104" s="4">
        <v>0</v>
      </c>
      <c r="F104" s="4">
        <f t="shared" si="2"/>
        <v>0</v>
      </c>
      <c r="G104" s="4">
        <f t="shared" si="2"/>
        <v>10000</v>
      </c>
    </row>
    <row r="105" spans="1:7" x14ac:dyDescent="0.25">
      <c r="A105" t="s">
        <v>73</v>
      </c>
      <c r="B105" s="2">
        <v>50213050</v>
      </c>
      <c r="C105" s="4">
        <v>10000</v>
      </c>
      <c r="D105" s="4">
        <v>10000</v>
      </c>
      <c r="E105" s="4">
        <v>0</v>
      </c>
      <c r="F105" s="4">
        <f t="shared" si="2"/>
        <v>0</v>
      </c>
      <c r="G105" s="4">
        <f t="shared" si="2"/>
        <v>10000</v>
      </c>
    </row>
    <row r="106" spans="1:7" x14ac:dyDescent="0.25">
      <c r="A106" t="s">
        <v>46</v>
      </c>
      <c r="B106" s="2">
        <v>50213050</v>
      </c>
      <c r="C106" s="4">
        <v>655000</v>
      </c>
      <c r="D106" s="4">
        <v>655000</v>
      </c>
      <c r="E106" s="4">
        <v>655000</v>
      </c>
      <c r="F106" s="4">
        <f t="shared" si="2"/>
        <v>0</v>
      </c>
      <c r="G106" s="4">
        <f t="shared" si="2"/>
        <v>0</v>
      </c>
    </row>
    <row r="107" spans="1:7" x14ac:dyDescent="0.25">
      <c r="A107" t="s">
        <v>47</v>
      </c>
      <c r="B107" s="2">
        <v>50213060</v>
      </c>
      <c r="C107" s="4">
        <f>1425000+500000</f>
        <v>1925000</v>
      </c>
      <c r="D107" s="4">
        <f>1425000+500000</f>
        <v>1925000</v>
      </c>
      <c r="E107" s="4">
        <v>962292</v>
      </c>
      <c r="F107" s="4">
        <f t="shared" si="2"/>
        <v>0</v>
      </c>
      <c r="G107" s="4">
        <f t="shared" si="2"/>
        <v>962708</v>
      </c>
    </row>
    <row r="108" spans="1:7" x14ac:dyDescent="0.25">
      <c r="A108" t="s">
        <v>48</v>
      </c>
      <c r="B108" s="2">
        <v>50216010</v>
      </c>
      <c r="C108" s="4">
        <f>250000+20000</f>
        <v>270000</v>
      </c>
      <c r="D108" s="4">
        <f>250000+15000</f>
        <v>265000</v>
      </c>
      <c r="E108" s="4">
        <v>9200</v>
      </c>
      <c r="F108" s="4">
        <f t="shared" si="2"/>
        <v>5000</v>
      </c>
      <c r="G108" s="4">
        <f t="shared" si="2"/>
        <v>255800</v>
      </c>
    </row>
    <row r="109" spans="1:7" x14ac:dyDescent="0.25">
      <c r="A109" t="s">
        <v>49</v>
      </c>
      <c r="B109" s="2">
        <v>50216020</v>
      </c>
      <c r="C109" s="4">
        <v>50000</v>
      </c>
      <c r="D109" s="4">
        <v>50000</v>
      </c>
      <c r="E109" s="4">
        <v>50000</v>
      </c>
      <c r="F109" s="4">
        <f t="shared" si="2"/>
        <v>0</v>
      </c>
      <c r="G109" s="4">
        <f t="shared" si="2"/>
        <v>0</v>
      </c>
    </row>
    <row r="110" spans="1:7" x14ac:dyDescent="0.25">
      <c r="A110" t="s">
        <v>50</v>
      </c>
      <c r="B110" s="2">
        <v>50299020</v>
      </c>
      <c r="C110" s="4">
        <f>550000+5000</f>
        <v>555000</v>
      </c>
      <c r="D110" s="4">
        <f>550000+5000</f>
        <v>555000</v>
      </c>
      <c r="E110" s="4">
        <v>0</v>
      </c>
      <c r="F110" s="4">
        <f t="shared" si="2"/>
        <v>0</v>
      </c>
      <c r="G110" s="4">
        <f t="shared" si="2"/>
        <v>555000</v>
      </c>
    </row>
    <row r="111" spans="1:7" x14ac:dyDescent="0.25">
      <c r="A111" t="s">
        <v>74</v>
      </c>
      <c r="B111" s="2">
        <v>50299050</v>
      </c>
      <c r="C111" s="4">
        <v>5000</v>
      </c>
      <c r="D111" s="4">
        <v>5000</v>
      </c>
      <c r="E111" s="4">
        <v>0</v>
      </c>
      <c r="F111" s="4">
        <f t="shared" si="2"/>
        <v>0</v>
      </c>
      <c r="G111" s="4">
        <f t="shared" si="2"/>
        <v>5000</v>
      </c>
    </row>
    <row r="112" spans="1:7" x14ac:dyDescent="0.25">
      <c r="A112" t="s">
        <v>75</v>
      </c>
      <c r="B112" s="2">
        <v>50299060</v>
      </c>
      <c r="C112" s="4">
        <v>5000</v>
      </c>
      <c r="D112" s="4">
        <v>5000</v>
      </c>
      <c r="E112" s="4">
        <v>0</v>
      </c>
      <c r="F112" s="4">
        <f t="shared" si="2"/>
        <v>0</v>
      </c>
      <c r="G112" s="4">
        <f t="shared" si="2"/>
        <v>5000</v>
      </c>
    </row>
    <row r="113" spans="1:7" x14ac:dyDescent="0.25">
      <c r="A113" s="1"/>
      <c r="B113" s="3"/>
      <c r="C113" s="5"/>
      <c r="D113" s="5"/>
      <c r="E113" s="5"/>
      <c r="F113" s="5"/>
      <c r="G113" s="5"/>
    </row>
    <row r="114" spans="1:7" s="1" customFormat="1" x14ac:dyDescent="0.25">
      <c r="A114" s="1" t="s">
        <v>77</v>
      </c>
      <c r="B114" s="3" t="s">
        <v>10</v>
      </c>
      <c r="C114" s="5">
        <v>330000</v>
      </c>
      <c r="D114" s="5">
        <v>0</v>
      </c>
      <c r="E114" s="5">
        <v>0</v>
      </c>
      <c r="F114" s="5">
        <f t="shared" si="2"/>
        <v>330000</v>
      </c>
      <c r="G114" s="5">
        <f t="shared" si="2"/>
        <v>0</v>
      </c>
    </row>
    <row r="115" spans="1:7" x14ac:dyDescent="0.25">
      <c r="A115" t="s">
        <v>39</v>
      </c>
      <c r="B115" s="2">
        <v>50203010</v>
      </c>
      <c r="C115" s="4">
        <v>30000</v>
      </c>
      <c r="D115" s="4">
        <v>0</v>
      </c>
      <c r="E115" s="4">
        <v>0</v>
      </c>
      <c r="F115" s="4">
        <f t="shared" si="2"/>
        <v>30000</v>
      </c>
      <c r="G115" s="4">
        <f t="shared" si="2"/>
        <v>0</v>
      </c>
    </row>
    <row r="116" spans="1:7" x14ac:dyDescent="0.25">
      <c r="A116" t="s">
        <v>52</v>
      </c>
      <c r="B116" s="2">
        <v>50203080</v>
      </c>
      <c r="C116" s="4">
        <v>100000</v>
      </c>
      <c r="D116" s="4">
        <v>0</v>
      </c>
      <c r="E116" s="4">
        <v>0</v>
      </c>
      <c r="F116" s="4">
        <f t="shared" si="2"/>
        <v>100000</v>
      </c>
      <c r="G116" s="4">
        <f t="shared" si="2"/>
        <v>0</v>
      </c>
    </row>
    <row r="117" spans="1:7" x14ac:dyDescent="0.25">
      <c r="A117" t="s">
        <v>69</v>
      </c>
      <c r="B117" s="2">
        <v>50213040</v>
      </c>
      <c r="C117" s="4">
        <v>100000</v>
      </c>
      <c r="D117" s="4">
        <v>0</v>
      </c>
      <c r="E117" s="4">
        <v>0</v>
      </c>
      <c r="F117" s="4">
        <f t="shared" si="2"/>
        <v>100000</v>
      </c>
      <c r="G117" s="4">
        <f t="shared" si="2"/>
        <v>0</v>
      </c>
    </row>
    <row r="118" spans="1:7" x14ac:dyDescent="0.25">
      <c r="A118" t="s">
        <v>46</v>
      </c>
      <c r="B118" s="2">
        <v>50213050</v>
      </c>
      <c r="C118" s="4">
        <v>100000</v>
      </c>
      <c r="D118" s="4">
        <v>0</v>
      </c>
      <c r="E118" s="4">
        <v>0</v>
      </c>
      <c r="F118" s="4">
        <f t="shared" si="2"/>
        <v>100000</v>
      </c>
      <c r="G118" s="4">
        <f t="shared" si="2"/>
        <v>0</v>
      </c>
    </row>
    <row r="119" spans="1:7" x14ac:dyDescent="0.25">
      <c r="B119" s="2"/>
    </row>
    <row r="120" spans="1:7" s="1" customFormat="1" x14ac:dyDescent="0.25">
      <c r="A120" s="1" t="s">
        <v>78</v>
      </c>
      <c r="B120" s="3">
        <v>300</v>
      </c>
      <c r="C120" s="5">
        <v>8930000</v>
      </c>
      <c r="D120" s="5">
        <v>6630000</v>
      </c>
      <c r="E120" s="5">
        <v>0</v>
      </c>
      <c r="F120" s="5">
        <f t="shared" si="2"/>
        <v>2300000</v>
      </c>
      <c r="G120" s="5">
        <f t="shared" si="2"/>
        <v>6630000</v>
      </c>
    </row>
    <row r="121" spans="1:7" x14ac:dyDescent="0.25">
      <c r="A121" t="s">
        <v>79</v>
      </c>
      <c r="B121" s="2">
        <v>10705030</v>
      </c>
      <c r="C121" s="4">
        <v>1100000</v>
      </c>
      <c r="D121" s="4">
        <v>1100000</v>
      </c>
      <c r="E121" s="4">
        <v>0</v>
      </c>
      <c r="F121" s="4">
        <f t="shared" si="2"/>
        <v>0</v>
      </c>
      <c r="G121" s="4">
        <f t="shared" si="2"/>
        <v>1100000</v>
      </c>
    </row>
    <row r="122" spans="1:7" x14ac:dyDescent="0.25">
      <c r="A122" t="s">
        <v>80</v>
      </c>
      <c r="B122" s="2">
        <v>10705110</v>
      </c>
      <c r="C122" s="4">
        <v>5530000</v>
      </c>
      <c r="D122" s="4">
        <v>5530000</v>
      </c>
      <c r="E122" s="4">
        <v>0</v>
      </c>
      <c r="F122" s="4">
        <f t="shared" si="2"/>
        <v>0</v>
      </c>
      <c r="G122" s="4">
        <f t="shared" si="2"/>
        <v>5530000</v>
      </c>
    </row>
    <row r="123" spans="1:7" s="11" customFormat="1" ht="30" x14ac:dyDescent="0.25">
      <c r="A123" s="8" t="s">
        <v>81</v>
      </c>
      <c r="B123" s="9">
        <v>10704030</v>
      </c>
      <c r="C123" s="10">
        <v>2300000</v>
      </c>
      <c r="D123" s="10">
        <v>0</v>
      </c>
      <c r="E123" s="10">
        <v>0</v>
      </c>
      <c r="F123" s="10">
        <f t="shared" si="2"/>
        <v>2300000</v>
      </c>
      <c r="G123" s="10">
        <f t="shared" si="2"/>
        <v>0</v>
      </c>
    </row>
    <row r="124" spans="1:7" x14ac:dyDescent="0.25">
      <c r="B124" s="2"/>
    </row>
    <row r="125" spans="1:7" x14ac:dyDescent="0.25">
      <c r="A125" s="1" t="s">
        <v>82</v>
      </c>
      <c r="B125" s="3" t="s">
        <v>83</v>
      </c>
      <c r="C125" s="5">
        <v>184781314</v>
      </c>
      <c r="D125" s="5">
        <v>183363968.40000001</v>
      </c>
      <c r="E125" s="5">
        <v>158518783.59999999</v>
      </c>
      <c r="F125" s="5">
        <f t="shared" si="2"/>
        <v>1417345.599999994</v>
      </c>
      <c r="G125" s="5">
        <f t="shared" si="2"/>
        <v>24845184.800000012</v>
      </c>
    </row>
    <row r="126" spans="1:7" s="1" customFormat="1" x14ac:dyDescent="0.25">
      <c r="A126" s="1" t="s">
        <v>19</v>
      </c>
      <c r="B126" s="3">
        <v>100</v>
      </c>
      <c r="C126" s="5">
        <v>90681607</v>
      </c>
      <c r="D126" s="5">
        <v>90681607</v>
      </c>
      <c r="E126" s="5">
        <v>82978159.049999997</v>
      </c>
      <c r="F126" s="5">
        <f t="shared" si="2"/>
        <v>0</v>
      </c>
      <c r="G126" s="5">
        <f t="shared" si="2"/>
        <v>7703447.950000003</v>
      </c>
    </row>
    <row r="127" spans="1:7" x14ac:dyDescent="0.25">
      <c r="A127" t="s">
        <v>20</v>
      </c>
      <c r="B127" s="2">
        <v>50101010</v>
      </c>
      <c r="C127" s="4">
        <v>21044269.68</v>
      </c>
      <c r="D127" s="4">
        <v>21044269.68</v>
      </c>
      <c r="E127" s="4">
        <v>19697349.84</v>
      </c>
      <c r="F127" s="4">
        <f t="shared" si="2"/>
        <v>0</v>
      </c>
      <c r="G127" s="4">
        <f t="shared" si="2"/>
        <v>1346919.8399999999</v>
      </c>
    </row>
    <row r="128" spans="1:7" x14ac:dyDescent="0.25">
      <c r="A128" t="s">
        <v>55</v>
      </c>
      <c r="B128" s="2">
        <v>50101020</v>
      </c>
      <c r="C128" s="4">
        <v>45267530.399999999</v>
      </c>
      <c r="D128" s="4">
        <v>45267530.399999999</v>
      </c>
      <c r="E128" s="4">
        <v>43795531.93</v>
      </c>
      <c r="F128" s="4">
        <f t="shared" si="2"/>
        <v>0</v>
      </c>
      <c r="G128" s="4">
        <f t="shared" si="2"/>
        <v>1471998.4699999988</v>
      </c>
    </row>
    <row r="129" spans="1:7" x14ac:dyDescent="0.25">
      <c r="A129" t="s">
        <v>21</v>
      </c>
      <c r="B129" s="2">
        <v>50102010</v>
      </c>
      <c r="C129" s="4">
        <v>1144000</v>
      </c>
      <c r="D129" s="4">
        <v>1144000</v>
      </c>
      <c r="E129" s="4">
        <v>1063714.55</v>
      </c>
      <c r="F129" s="4">
        <f t="shared" ref="F129:G181" si="4">C129-D129</f>
        <v>0</v>
      </c>
      <c r="G129" s="4">
        <f t="shared" si="4"/>
        <v>80285.449999999953</v>
      </c>
    </row>
    <row r="130" spans="1:7" x14ac:dyDescent="0.25">
      <c r="A130" t="s">
        <v>22</v>
      </c>
      <c r="B130" s="2">
        <v>50102020</v>
      </c>
      <c r="C130" s="4">
        <v>60000</v>
      </c>
      <c r="D130" s="4">
        <v>60000</v>
      </c>
      <c r="E130" s="4">
        <v>59000</v>
      </c>
      <c r="F130" s="4">
        <f t="shared" si="4"/>
        <v>0</v>
      </c>
      <c r="G130" s="4">
        <f t="shared" si="4"/>
        <v>1000</v>
      </c>
    </row>
    <row r="131" spans="1:7" x14ac:dyDescent="0.25">
      <c r="A131" t="s">
        <v>24</v>
      </c>
      <c r="B131" s="2">
        <v>50102040</v>
      </c>
      <c r="C131" s="4">
        <v>312000</v>
      </c>
      <c r="D131" s="4">
        <v>312000</v>
      </c>
      <c r="E131" s="4">
        <v>271000</v>
      </c>
      <c r="F131" s="4">
        <f t="shared" si="4"/>
        <v>0</v>
      </c>
      <c r="G131" s="4">
        <f t="shared" si="4"/>
        <v>41000</v>
      </c>
    </row>
    <row r="132" spans="1:7" x14ac:dyDescent="0.25">
      <c r="A132" t="s">
        <v>25</v>
      </c>
      <c r="B132" s="2">
        <v>50102050</v>
      </c>
      <c r="C132" s="4">
        <v>858000</v>
      </c>
      <c r="D132" s="4">
        <v>858000</v>
      </c>
      <c r="E132" s="4">
        <v>498750</v>
      </c>
      <c r="F132" s="4">
        <f t="shared" si="4"/>
        <v>0</v>
      </c>
      <c r="G132" s="4">
        <f t="shared" si="4"/>
        <v>359250</v>
      </c>
    </row>
    <row r="133" spans="1:7" x14ac:dyDescent="0.25">
      <c r="A133" t="s">
        <v>26</v>
      </c>
      <c r="B133" s="2">
        <v>50102060</v>
      </c>
      <c r="C133" s="4">
        <v>92600</v>
      </c>
      <c r="D133" s="4">
        <v>92600</v>
      </c>
      <c r="E133" s="4">
        <v>65829.98</v>
      </c>
      <c r="F133" s="4">
        <f t="shared" si="4"/>
        <v>0</v>
      </c>
      <c r="G133" s="4">
        <f t="shared" si="4"/>
        <v>26770.020000000004</v>
      </c>
    </row>
    <row r="134" spans="1:7" x14ac:dyDescent="0.25">
      <c r="A134" t="s">
        <v>27</v>
      </c>
      <c r="B134" s="2">
        <v>50102110</v>
      </c>
      <c r="C134" s="4">
        <v>4907034.12</v>
      </c>
      <c r="D134" s="4">
        <v>4907034.12</v>
      </c>
      <c r="E134" s="4">
        <v>4265380.82</v>
      </c>
      <c r="F134" s="4">
        <f t="shared" si="4"/>
        <v>0</v>
      </c>
      <c r="G134" s="4">
        <f t="shared" si="4"/>
        <v>641653.29999999981</v>
      </c>
    </row>
    <row r="135" spans="1:7" x14ac:dyDescent="0.25">
      <c r="A135" t="s">
        <v>56</v>
      </c>
      <c r="B135" s="2">
        <v>50102120</v>
      </c>
      <c r="C135" s="4">
        <v>45000</v>
      </c>
      <c r="D135" s="4">
        <v>45000</v>
      </c>
      <c r="E135" s="4">
        <v>40000</v>
      </c>
      <c r="F135" s="4">
        <f t="shared" si="4"/>
        <v>0</v>
      </c>
      <c r="G135" s="4">
        <f t="shared" si="4"/>
        <v>5000</v>
      </c>
    </row>
    <row r="136" spans="1:7" x14ac:dyDescent="0.25">
      <c r="A136" t="s">
        <v>57</v>
      </c>
      <c r="B136" s="2">
        <v>50102130</v>
      </c>
      <c r="C136" s="4">
        <v>100000</v>
      </c>
      <c r="D136" s="4">
        <v>100000</v>
      </c>
      <c r="E136" s="4">
        <v>0</v>
      </c>
      <c r="F136" s="4">
        <f t="shared" si="4"/>
        <v>0</v>
      </c>
      <c r="G136" s="4">
        <f t="shared" si="4"/>
        <v>100000</v>
      </c>
    </row>
    <row r="137" spans="1:7" x14ac:dyDescent="0.25">
      <c r="A137" t="s">
        <v>28</v>
      </c>
      <c r="B137" s="2">
        <v>50102140</v>
      </c>
      <c r="C137" s="4">
        <v>1874855.7</v>
      </c>
      <c r="D137" s="4">
        <v>1874855.7</v>
      </c>
      <c r="E137" s="4">
        <v>1703695.4</v>
      </c>
      <c r="F137" s="4">
        <f t="shared" si="4"/>
        <v>0</v>
      </c>
      <c r="G137" s="4">
        <f t="shared" si="4"/>
        <v>171160.30000000005</v>
      </c>
    </row>
    <row r="138" spans="1:7" x14ac:dyDescent="0.25">
      <c r="A138" t="s">
        <v>29</v>
      </c>
      <c r="B138" s="2">
        <v>50102150</v>
      </c>
      <c r="C138" s="4">
        <v>260000</v>
      </c>
      <c r="D138" s="4">
        <v>260000</v>
      </c>
      <c r="E138" s="4">
        <v>223000</v>
      </c>
      <c r="F138" s="4">
        <f t="shared" si="4"/>
        <v>0</v>
      </c>
      <c r="G138" s="4">
        <f t="shared" si="4"/>
        <v>37000</v>
      </c>
    </row>
    <row r="139" spans="1:7" x14ac:dyDescent="0.25">
      <c r="A139" t="s">
        <v>30</v>
      </c>
      <c r="B139" s="2">
        <v>50102990</v>
      </c>
      <c r="C139" s="4">
        <v>1843017</v>
      </c>
      <c r="D139" s="4">
        <v>1843017</v>
      </c>
      <c r="E139" s="4">
        <v>1604660.48</v>
      </c>
      <c r="F139" s="4">
        <f t="shared" si="4"/>
        <v>0</v>
      </c>
      <c r="G139" s="4">
        <f t="shared" si="4"/>
        <v>238356.52000000002</v>
      </c>
    </row>
    <row r="140" spans="1:7" x14ac:dyDescent="0.25">
      <c r="A140" t="s">
        <v>31</v>
      </c>
      <c r="B140" s="2">
        <v>50103010</v>
      </c>
      <c r="C140" s="4">
        <v>2521489.7999999998</v>
      </c>
      <c r="D140" s="4">
        <v>2521489.7999999998</v>
      </c>
      <c r="E140" s="4">
        <v>2369269.83</v>
      </c>
      <c r="F140" s="4">
        <f t="shared" si="4"/>
        <v>0</v>
      </c>
      <c r="G140" s="4">
        <f t="shared" si="4"/>
        <v>152219.96999999974</v>
      </c>
    </row>
    <row r="141" spans="1:7" x14ac:dyDescent="0.25">
      <c r="A141" t="s">
        <v>32</v>
      </c>
      <c r="B141" s="2">
        <v>50103020</v>
      </c>
      <c r="C141" s="4">
        <v>62400</v>
      </c>
      <c r="D141" s="4">
        <v>62400</v>
      </c>
      <c r="E141" s="4">
        <v>62400</v>
      </c>
      <c r="F141" s="4">
        <f t="shared" si="4"/>
        <v>0</v>
      </c>
      <c r="G141" s="4">
        <f t="shared" si="4"/>
        <v>0</v>
      </c>
    </row>
    <row r="142" spans="1:7" x14ac:dyDescent="0.25">
      <c r="A142" t="s">
        <v>33</v>
      </c>
      <c r="B142" s="2">
        <v>50103030</v>
      </c>
      <c r="C142" s="4">
        <v>448711.3</v>
      </c>
      <c r="D142" s="4">
        <v>448711.3</v>
      </c>
      <c r="E142" s="4">
        <v>448711.3</v>
      </c>
      <c r="F142" s="4">
        <f t="shared" si="4"/>
        <v>0</v>
      </c>
      <c r="G142" s="4">
        <f t="shared" si="4"/>
        <v>0</v>
      </c>
    </row>
    <row r="143" spans="1:7" x14ac:dyDescent="0.25">
      <c r="A143" t="s">
        <v>34</v>
      </c>
      <c r="B143" s="2">
        <v>50103040</v>
      </c>
      <c r="C143" s="4">
        <v>62400</v>
      </c>
      <c r="D143" s="4">
        <v>62400</v>
      </c>
      <c r="E143" s="4">
        <v>53300</v>
      </c>
      <c r="F143" s="4">
        <f t="shared" si="4"/>
        <v>0</v>
      </c>
      <c r="G143" s="4">
        <f t="shared" si="4"/>
        <v>9100</v>
      </c>
    </row>
    <row r="144" spans="1:7" x14ac:dyDescent="0.25">
      <c r="A144" t="s">
        <v>58</v>
      </c>
      <c r="B144" s="2">
        <v>50104030</v>
      </c>
      <c r="C144" s="4">
        <v>2032299</v>
      </c>
      <c r="D144" s="4">
        <v>2032299</v>
      </c>
      <c r="E144" s="4">
        <v>203080.85</v>
      </c>
      <c r="F144" s="4">
        <f t="shared" si="4"/>
        <v>0</v>
      </c>
      <c r="G144" s="4">
        <f t="shared" si="4"/>
        <v>1829218.15</v>
      </c>
    </row>
    <row r="145" spans="1:7" x14ac:dyDescent="0.25">
      <c r="A145" t="s">
        <v>35</v>
      </c>
      <c r="B145" s="2">
        <v>50104990</v>
      </c>
      <c r="C145" s="4">
        <v>260000</v>
      </c>
      <c r="D145" s="4">
        <v>260000</v>
      </c>
      <c r="E145" s="4">
        <v>216500</v>
      </c>
      <c r="F145" s="4">
        <f t="shared" si="4"/>
        <v>0</v>
      </c>
      <c r="G145" s="4">
        <f t="shared" si="4"/>
        <v>43500</v>
      </c>
    </row>
    <row r="146" spans="1:7" x14ac:dyDescent="0.25">
      <c r="A146" t="s">
        <v>84</v>
      </c>
      <c r="B146" s="2">
        <v>50102130</v>
      </c>
      <c r="C146" s="4">
        <v>7486000</v>
      </c>
      <c r="D146" s="4">
        <v>7486000</v>
      </c>
      <c r="E146" s="4">
        <v>6336984.0700000003</v>
      </c>
      <c r="F146" s="4">
        <f t="shared" si="4"/>
        <v>0</v>
      </c>
      <c r="G146" s="4">
        <f t="shared" si="4"/>
        <v>1149015.9299999997</v>
      </c>
    </row>
    <row r="147" spans="1:7" x14ac:dyDescent="0.25">
      <c r="B147" s="2"/>
    </row>
    <row r="148" spans="1:7" s="1" customFormat="1" x14ac:dyDescent="0.25">
      <c r="A148" s="1" t="s">
        <v>36</v>
      </c>
      <c r="B148" s="3">
        <v>200</v>
      </c>
      <c r="C148" s="5">
        <v>92899707</v>
      </c>
      <c r="D148" s="5">
        <v>91782361.400000006</v>
      </c>
      <c r="E148" s="5">
        <v>75540624.549999997</v>
      </c>
      <c r="F148" s="5">
        <f t="shared" si="4"/>
        <v>1117345.599999994</v>
      </c>
      <c r="G148" s="5">
        <f t="shared" si="4"/>
        <v>16241736.850000009</v>
      </c>
    </row>
    <row r="149" spans="1:7" s="1" customFormat="1" x14ac:dyDescent="0.25">
      <c r="A149" t="s">
        <v>37</v>
      </c>
      <c r="B149" s="2">
        <v>50201010</v>
      </c>
      <c r="C149" s="4">
        <v>670000</v>
      </c>
      <c r="D149" s="4">
        <v>551512</v>
      </c>
      <c r="E149" s="4">
        <v>174896.44</v>
      </c>
      <c r="F149" s="4">
        <f t="shared" ref="F149:F175" si="5">C149-D149</f>
        <v>118488</v>
      </c>
      <c r="G149" s="4">
        <f t="shared" si="4"/>
        <v>376615.56</v>
      </c>
    </row>
    <row r="150" spans="1:7" x14ac:dyDescent="0.25">
      <c r="A150" t="s">
        <v>38</v>
      </c>
      <c r="B150" s="2">
        <v>50202010</v>
      </c>
      <c r="C150" s="4">
        <v>550000</v>
      </c>
      <c r="D150" s="4">
        <v>550000</v>
      </c>
      <c r="E150" s="4">
        <v>405500</v>
      </c>
      <c r="F150" s="4">
        <f t="shared" si="4"/>
        <v>0</v>
      </c>
      <c r="G150" s="4">
        <f t="shared" si="4"/>
        <v>144500</v>
      </c>
    </row>
    <row r="151" spans="1:7" x14ac:dyDescent="0.25">
      <c r="A151" t="s">
        <v>39</v>
      </c>
      <c r="B151" s="2">
        <v>50203010</v>
      </c>
      <c r="C151" s="4">
        <v>1500000</v>
      </c>
      <c r="D151" s="4">
        <v>1383089</v>
      </c>
      <c r="E151" s="4">
        <v>1032465.35</v>
      </c>
      <c r="F151" s="4">
        <f t="shared" si="4"/>
        <v>116911</v>
      </c>
      <c r="G151" s="4">
        <f t="shared" si="4"/>
        <v>350623.65</v>
      </c>
    </row>
    <row r="152" spans="1:7" x14ac:dyDescent="0.25">
      <c r="A152" t="s">
        <v>62</v>
      </c>
      <c r="B152" s="2">
        <v>50203020</v>
      </c>
      <c r="C152" s="4">
        <v>130000</v>
      </c>
      <c r="D152" s="4">
        <v>130000</v>
      </c>
      <c r="E152" s="4">
        <v>129500</v>
      </c>
      <c r="F152" s="4">
        <f t="shared" si="4"/>
        <v>0</v>
      </c>
      <c r="G152" s="4">
        <f t="shared" si="4"/>
        <v>500</v>
      </c>
    </row>
    <row r="153" spans="1:7" x14ac:dyDescent="0.25">
      <c r="A153" t="s">
        <v>63</v>
      </c>
      <c r="B153" s="2">
        <v>50203050</v>
      </c>
      <c r="C153" s="4">
        <v>6000000</v>
      </c>
      <c r="D153" s="4">
        <v>6000000</v>
      </c>
      <c r="E153" s="4">
        <v>5029504</v>
      </c>
      <c r="F153" s="4">
        <f t="shared" si="4"/>
        <v>0</v>
      </c>
      <c r="G153" s="4">
        <f t="shared" si="4"/>
        <v>970496</v>
      </c>
    </row>
    <row r="154" spans="1:7" x14ac:dyDescent="0.25">
      <c r="A154" t="s">
        <v>64</v>
      </c>
      <c r="B154" s="2">
        <v>50203070</v>
      </c>
      <c r="C154" s="4">
        <v>4200000</v>
      </c>
      <c r="D154" s="4">
        <v>4099259.4</v>
      </c>
      <c r="E154" s="4">
        <v>2988911.4</v>
      </c>
      <c r="F154" s="4">
        <f t="shared" si="4"/>
        <v>100740.60000000009</v>
      </c>
      <c r="G154" s="4">
        <f t="shared" si="4"/>
        <v>1110348</v>
      </c>
    </row>
    <row r="155" spans="1:7" x14ac:dyDescent="0.25">
      <c r="A155" t="s">
        <v>52</v>
      </c>
      <c r="B155" s="2">
        <v>50203080</v>
      </c>
      <c r="C155" s="4">
        <v>13500000</v>
      </c>
      <c r="D155" s="4">
        <v>13500000</v>
      </c>
      <c r="E155" s="4">
        <v>11598224.300000001</v>
      </c>
      <c r="F155" s="4">
        <f t="shared" si="4"/>
        <v>0</v>
      </c>
      <c r="G155" s="4">
        <f t="shared" si="4"/>
        <v>1901775.6999999993</v>
      </c>
    </row>
    <row r="156" spans="1:7" x14ac:dyDescent="0.25">
      <c r="A156" t="s">
        <v>40</v>
      </c>
      <c r="B156" s="2">
        <v>50203090</v>
      </c>
      <c r="C156" s="4">
        <v>2000000</v>
      </c>
      <c r="D156" s="4">
        <v>2000000</v>
      </c>
      <c r="E156" s="4">
        <v>1794460</v>
      </c>
      <c r="F156" s="4">
        <f t="shared" si="4"/>
        <v>0</v>
      </c>
      <c r="G156" s="4">
        <f t="shared" si="4"/>
        <v>205540</v>
      </c>
    </row>
    <row r="157" spans="1:7" x14ac:dyDescent="0.25">
      <c r="A157" t="s">
        <v>86</v>
      </c>
      <c r="B157" s="2">
        <v>50203210</v>
      </c>
      <c r="C157" s="4">
        <v>1300000</v>
      </c>
      <c r="D157" s="4">
        <v>1300000</v>
      </c>
      <c r="E157" s="4">
        <v>757984</v>
      </c>
      <c r="F157" s="4">
        <f t="shared" si="4"/>
        <v>0</v>
      </c>
      <c r="G157" s="4">
        <f t="shared" si="4"/>
        <v>542016</v>
      </c>
    </row>
    <row r="158" spans="1:7" x14ac:dyDescent="0.25">
      <c r="A158" t="s">
        <v>41</v>
      </c>
      <c r="B158" s="2">
        <v>50203990</v>
      </c>
      <c r="C158" s="4">
        <v>2100000</v>
      </c>
      <c r="D158" s="4">
        <v>2100000</v>
      </c>
      <c r="E158" s="4">
        <v>1697044.4</v>
      </c>
      <c r="F158" s="4">
        <f t="shared" si="4"/>
        <v>0</v>
      </c>
      <c r="G158" s="4">
        <f t="shared" si="4"/>
        <v>402955.60000000009</v>
      </c>
    </row>
    <row r="159" spans="1:7" x14ac:dyDescent="0.25">
      <c r="A159" t="s">
        <v>65</v>
      </c>
      <c r="B159" s="2">
        <v>50203990</v>
      </c>
      <c r="C159" s="4">
        <v>92000</v>
      </c>
      <c r="D159" s="4">
        <v>69000</v>
      </c>
      <c r="E159" s="4">
        <v>43790</v>
      </c>
      <c r="F159" s="4">
        <f t="shared" si="4"/>
        <v>23000</v>
      </c>
      <c r="G159" s="4">
        <f t="shared" si="4"/>
        <v>25210</v>
      </c>
    </row>
    <row r="160" spans="1:7" x14ac:dyDescent="0.25">
      <c r="A160" t="s">
        <v>42</v>
      </c>
      <c r="B160" s="2">
        <v>50204010</v>
      </c>
      <c r="C160" s="4">
        <v>50000</v>
      </c>
      <c r="D160" s="4">
        <v>16000</v>
      </c>
      <c r="E160" s="4">
        <v>0</v>
      </c>
      <c r="F160" s="4">
        <f t="shared" si="4"/>
        <v>34000</v>
      </c>
      <c r="G160" s="4">
        <f t="shared" si="4"/>
        <v>16000</v>
      </c>
    </row>
    <row r="161" spans="1:7" x14ac:dyDescent="0.25">
      <c r="A161" t="s">
        <v>66</v>
      </c>
      <c r="B161" s="2">
        <v>50204020</v>
      </c>
      <c r="C161" s="4">
        <v>4884206</v>
      </c>
      <c r="D161" s="4">
        <v>4400000</v>
      </c>
      <c r="E161" s="4">
        <v>4368748.5</v>
      </c>
      <c r="F161" s="4">
        <f t="shared" si="4"/>
        <v>484206</v>
      </c>
      <c r="G161" s="4">
        <f t="shared" si="4"/>
        <v>31251.5</v>
      </c>
    </row>
    <row r="162" spans="1:7" x14ac:dyDescent="0.25">
      <c r="A162" t="s">
        <v>85</v>
      </c>
      <c r="B162" s="2">
        <v>50204020</v>
      </c>
      <c r="C162" s="4">
        <v>3307081</v>
      </c>
      <c r="D162" s="4">
        <v>3307081</v>
      </c>
      <c r="E162" s="4">
        <v>3264891.5700000003</v>
      </c>
      <c r="F162" s="4">
        <f t="shared" si="4"/>
        <v>0</v>
      </c>
      <c r="G162" s="4">
        <f t="shared" si="4"/>
        <v>42189.429999999702</v>
      </c>
    </row>
    <row r="163" spans="1:7" x14ac:dyDescent="0.25">
      <c r="A163" t="s">
        <v>44</v>
      </c>
      <c r="B163" s="2">
        <v>50205020</v>
      </c>
      <c r="C163" s="4">
        <v>42000</v>
      </c>
      <c r="D163" s="4">
        <v>42000</v>
      </c>
      <c r="E163" s="4">
        <v>42000</v>
      </c>
      <c r="F163" s="4">
        <f t="shared" si="4"/>
        <v>0</v>
      </c>
      <c r="G163" s="4">
        <f t="shared" si="4"/>
        <v>0</v>
      </c>
    </row>
    <row r="164" spans="1:7" x14ac:dyDescent="0.25">
      <c r="A164" t="s">
        <v>67</v>
      </c>
      <c r="B164" s="2">
        <v>50205030</v>
      </c>
      <c r="C164" s="4">
        <v>68552</v>
      </c>
      <c r="D164" s="4">
        <v>68552</v>
      </c>
      <c r="E164" s="4">
        <v>44524.2</v>
      </c>
      <c r="F164" s="4">
        <f t="shared" si="4"/>
        <v>0</v>
      </c>
      <c r="G164" s="4">
        <f t="shared" si="4"/>
        <v>24027.800000000003</v>
      </c>
    </row>
    <row r="165" spans="1:7" x14ac:dyDescent="0.25">
      <c r="A165" t="s">
        <v>68</v>
      </c>
      <c r="B165" s="2">
        <v>50205040</v>
      </c>
      <c r="C165" s="4">
        <v>5000</v>
      </c>
      <c r="D165" s="4">
        <v>5000</v>
      </c>
      <c r="E165" s="4">
        <v>0</v>
      </c>
      <c r="F165" s="4">
        <f t="shared" si="4"/>
        <v>0</v>
      </c>
      <c r="G165" s="4">
        <f t="shared" si="4"/>
        <v>5000</v>
      </c>
    </row>
    <row r="166" spans="1:7" x14ac:dyDescent="0.25">
      <c r="A166" t="s">
        <v>87</v>
      </c>
      <c r="B166" s="2">
        <v>50212010</v>
      </c>
      <c r="C166" s="4">
        <v>500000</v>
      </c>
      <c r="D166" s="4">
        <v>500000</v>
      </c>
      <c r="E166" s="4">
        <v>0</v>
      </c>
      <c r="F166" s="4">
        <f t="shared" si="4"/>
        <v>0</v>
      </c>
      <c r="G166" s="4">
        <f t="shared" si="4"/>
        <v>500000</v>
      </c>
    </row>
    <row r="167" spans="1:7" x14ac:dyDescent="0.25">
      <c r="A167" t="s">
        <v>45</v>
      </c>
      <c r="B167" s="2">
        <v>50212990</v>
      </c>
      <c r="C167" s="4">
        <v>45706868</v>
      </c>
      <c r="D167" s="4">
        <v>45706868</v>
      </c>
      <c r="E167" s="4">
        <v>40173846.299999997</v>
      </c>
      <c r="F167" s="4">
        <f t="shared" si="4"/>
        <v>0</v>
      </c>
      <c r="G167" s="4">
        <f t="shared" si="4"/>
        <v>5533021.700000003</v>
      </c>
    </row>
    <row r="168" spans="1:7" x14ac:dyDescent="0.25">
      <c r="A168" t="s">
        <v>76</v>
      </c>
      <c r="B168" s="2">
        <v>50212990</v>
      </c>
      <c r="C168" s="4">
        <v>804000</v>
      </c>
      <c r="D168" s="4">
        <v>804000</v>
      </c>
      <c r="E168" s="4">
        <v>395681.09</v>
      </c>
      <c r="F168" s="4">
        <f t="shared" si="4"/>
        <v>0</v>
      </c>
      <c r="G168" s="4">
        <f t="shared" si="4"/>
        <v>408318.91</v>
      </c>
    </row>
    <row r="169" spans="1:7" x14ac:dyDescent="0.25">
      <c r="A169" t="s">
        <v>69</v>
      </c>
      <c r="B169" s="2">
        <v>50213040</v>
      </c>
      <c r="C169" s="4">
        <v>1500000</v>
      </c>
      <c r="D169" s="4">
        <v>1500000</v>
      </c>
      <c r="E169" s="4">
        <v>891431</v>
      </c>
      <c r="F169" s="4">
        <f t="shared" si="4"/>
        <v>0</v>
      </c>
      <c r="G169" s="4">
        <f t="shared" si="4"/>
        <v>608569</v>
      </c>
    </row>
    <row r="170" spans="1:7" x14ac:dyDescent="0.25">
      <c r="A170" t="s">
        <v>71</v>
      </c>
      <c r="B170" s="2">
        <v>50213050</v>
      </c>
      <c r="C170" s="4">
        <v>800000</v>
      </c>
      <c r="D170" s="4">
        <v>600000</v>
      </c>
      <c r="E170" s="4">
        <v>296065</v>
      </c>
      <c r="F170" s="4">
        <f t="shared" si="4"/>
        <v>200000</v>
      </c>
      <c r="G170" s="4">
        <f t="shared" si="4"/>
        <v>303935</v>
      </c>
    </row>
    <row r="171" spans="1:7" x14ac:dyDescent="0.25">
      <c r="A171" t="s">
        <v>46</v>
      </c>
      <c r="B171" s="2">
        <v>50213050</v>
      </c>
      <c r="C171" s="4">
        <v>2000000</v>
      </c>
      <c r="D171" s="4">
        <v>2000000</v>
      </c>
      <c r="E171" s="4">
        <v>371757</v>
      </c>
      <c r="F171" s="4">
        <f t="shared" si="4"/>
        <v>0</v>
      </c>
      <c r="G171" s="4">
        <f t="shared" si="4"/>
        <v>1628243</v>
      </c>
    </row>
    <row r="172" spans="1:7" x14ac:dyDescent="0.25">
      <c r="A172" t="s">
        <v>48</v>
      </c>
      <c r="B172" s="2">
        <v>50216010</v>
      </c>
      <c r="C172" s="4">
        <v>130000</v>
      </c>
      <c r="D172" s="4">
        <v>120000</v>
      </c>
      <c r="E172" s="4">
        <v>9400</v>
      </c>
      <c r="F172" s="4">
        <f t="shared" si="4"/>
        <v>10000</v>
      </c>
      <c r="G172" s="4">
        <f t="shared" si="4"/>
        <v>110600</v>
      </c>
    </row>
    <row r="173" spans="1:7" x14ac:dyDescent="0.25">
      <c r="A173" t="s">
        <v>49</v>
      </c>
      <c r="B173" s="2">
        <v>50216020</v>
      </c>
      <c r="C173" s="4">
        <v>30000</v>
      </c>
      <c r="D173" s="4">
        <v>30000</v>
      </c>
      <c r="E173" s="4">
        <v>30000</v>
      </c>
      <c r="F173" s="4">
        <f t="shared" si="4"/>
        <v>0</v>
      </c>
      <c r="G173" s="4">
        <f t="shared" si="4"/>
        <v>0</v>
      </c>
    </row>
    <row r="174" spans="1:7" x14ac:dyDescent="0.25">
      <c r="A174" t="s">
        <v>50</v>
      </c>
      <c r="B174" s="2">
        <v>50299020</v>
      </c>
      <c r="C174" s="4">
        <v>1000000</v>
      </c>
      <c r="D174" s="4">
        <v>1000000</v>
      </c>
      <c r="E174" s="4">
        <v>0</v>
      </c>
      <c r="F174" s="4">
        <f t="shared" si="4"/>
        <v>0</v>
      </c>
      <c r="G174" s="4">
        <f t="shared" si="4"/>
        <v>1000000</v>
      </c>
    </row>
    <row r="175" spans="1:7" x14ac:dyDescent="0.25">
      <c r="A175" t="s">
        <v>75</v>
      </c>
      <c r="B175" s="2">
        <v>50299060</v>
      </c>
      <c r="C175" s="4">
        <v>30000</v>
      </c>
      <c r="D175" s="4">
        <v>0</v>
      </c>
      <c r="E175" s="4">
        <v>0</v>
      </c>
      <c r="F175" s="4">
        <f t="shared" si="4"/>
        <v>30000</v>
      </c>
      <c r="G175" s="4">
        <f t="shared" si="4"/>
        <v>0</v>
      </c>
    </row>
    <row r="176" spans="1:7" x14ac:dyDescent="0.25">
      <c r="A176" s="1"/>
      <c r="B176" s="3"/>
      <c r="C176" s="5"/>
      <c r="D176" s="5"/>
      <c r="E176" s="5"/>
      <c r="F176" s="5"/>
      <c r="G176" s="5"/>
    </row>
    <row r="177" spans="1:7" x14ac:dyDescent="0.25">
      <c r="B177" s="2"/>
    </row>
    <row r="178" spans="1:7" x14ac:dyDescent="0.25">
      <c r="A178" s="1" t="s">
        <v>78</v>
      </c>
      <c r="B178" s="2">
        <v>300</v>
      </c>
      <c r="C178" s="4">
        <v>1200000</v>
      </c>
      <c r="D178" s="4">
        <v>900000</v>
      </c>
      <c r="E178" s="4">
        <v>0</v>
      </c>
      <c r="F178" s="4">
        <f t="shared" si="4"/>
        <v>300000</v>
      </c>
      <c r="G178" s="4">
        <f t="shared" si="4"/>
        <v>900000</v>
      </c>
    </row>
    <row r="179" spans="1:7" x14ac:dyDescent="0.25">
      <c r="A179" t="s">
        <v>88</v>
      </c>
      <c r="B179" s="2">
        <v>10705020</v>
      </c>
      <c r="C179" s="4">
        <v>300000</v>
      </c>
      <c r="D179" s="4">
        <v>0</v>
      </c>
      <c r="E179" s="4">
        <v>0</v>
      </c>
      <c r="F179" s="4">
        <f t="shared" si="4"/>
        <v>300000</v>
      </c>
      <c r="G179" s="4">
        <f t="shared" si="4"/>
        <v>0</v>
      </c>
    </row>
    <row r="180" spans="1:7" x14ac:dyDescent="0.25">
      <c r="B180" s="2"/>
    </row>
    <row r="181" spans="1:7" s="1" customFormat="1" x14ac:dyDescent="0.25">
      <c r="A181" s="1" t="s">
        <v>89</v>
      </c>
      <c r="B181" s="3" t="s">
        <v>10</v>
      </c>
      <c r="C181" s="5">
        <v>900000</v>
      </c>
      <c r="D181" s="5">
        <v>900000</v>
      </c>
      <c r="E181" s="5">
        <v>0</v>
      </c>
      <c r="F181" s="5">
        <f t="shared" si="4"/>
        <v>0</v>
      </c>
      <c r="G181" s="5">
        <f t="shared" si="4"/>
        <v>900000</v>
      </c>
    </row>
    <row r="182" spans="1:7" x14ac:dyDescent="0.25">
      <c r="A182" t="s">
        <v>79</v>
      </c>
      <c r="B182" s="2">
        <v>10705030</v>
      </c>
      <c r="C182" s="4">
        <v>900000</v>
      </c>
      <c r="D182" s="4">
        <v>900000</v>
      </c>
      <c r="E182" s="4">
        <v>0</v>
      </c>
      <c r="F182" s="4">
        <f t="shared" ref="F182:G234" si="6">C182-D182</f>
        <v>0</v>
      </c>
      <c r="G182" s="4">
        <f t="shared" si="6"/>
        <v>900000</v>
      </c>
    </row>
    <row r="183" spans="1:7" x14ac:dyDescent="0.25">
      <c r="B183" s="2"/>
    </row>
    <row r="184" spans="1:7" x14ac:dyDescent="0.25">
      <c r="A184" s="1" t="s">
        <v>90</v>
      </c>
      <c r="B184" s="3" t="s">
        <v>91</v>
      </c>
      <c r="C184" s="5">
        <v>73108485.799999997</v>
      </c>
      <c r="D184" s="5">
        <v>73058485.799999997</v>
      </c>
      <c r="E184" s="5">
        <v>68749294.780000001</v>
      </c>
      <c r="F184" s="5">
        <f t="shared" si="6"/>
        <v>50000</v>
      </c>
      <c r="G184" s="5">
        <f t="shared" si="6"/>
        <v>4309191.0199999958</v>
      </c>
    </row>
    <row r="185" spans="1:7" s="1" customFormat="1" x14ac:dyDescent="0.25">
      <c r="A185" s="1" t="s">
        <v>19</v>
      </c>
      <c r="B185" s="3">
        <v>100</v>
      </c>
      <c r="C185" s="5">
        <v>46211006.700000003</v>
      </c>
      <c r="D185" s="5">
        <v>46201006.700000003</v>
      </c>
      <c r="E185" s="5">
        <v>45346548.649999999</v>
      </c>
      <c r="F185" s="5">
        <f t="shared" si="6"/>
        <v>10000</v>
      </c>
      <c r="G185" s="5">
        <f t="shared" si="6"/>
        <v>854458.05000000447</v>
      </c>
    </row>
    <row r="186" spans="1:7" x14ac:dyDescent="0.25">
      <c r="A186" t="s">
        <v>20</v>
      </c>
      <c r="B186" s="2">
        <v>50101010</v>
      </c>
      <c r="C186" s="4">
        <v>11323065.4</v>
      </c>
      <c r="D186" s="4">
        <v>11323065.4</v>
      </c>
      <c r="E186" s="4">
        <v>11305805.130000001</v>
      </c>
      <c r="F186" s="4">
        <f t="shared" si="6"/>
        <v>0</v>
      </c>
      <c r="G186" s="4">
        <f t="shared" si="6"/>
        <v>17260.269999999553</v>
      </c>
    </row>
    <row r="187" spans="1:7" x14ac:dyDescent="0.25">
      <c r="A187" t="s">
        <v>55</v>
      </c>
      <c r="B187" s="2">
        <v>50101020</v>
      </c>
      <c r="C187" s="4">
        <v>25461765.050000001</v>
      </c>
      <c r="D187" s="4">
        <v>25461765.050000001</v>
      </c>
      <c r="E187" s="4">
        <v>25423077.469999999</v>
      </c>
      <c r="F187" s="4">
        <f t="shared" si="6"/>
        <v>0</v>
      </c>
      <c r="G187" s="4">
        <f t="shared" si="6"/>
        <v>38687.580000001937</v>
      </c>
    </row>
    <row r="188" spans="1:7" x14ac:dyDescent="0.25">
      <c r="A188" t="s">
        <v>21</v>
      </c>
      <c r="B188" s="2">
        <v>50102010</v>
      </c>
      <c r="C188" s="4">
        <v>692000</v>
      </c>
      <c r="D188" s="4">
        <v>692000</v>
      </c>
      <c r="E188" s="4">
        <v>661818.18000000005</v>
      </c>
      <c r="F188" s="4">
        <f t="shared" si="6"/>
        <v>0</v>
      </c>
      <c r="G188" s="4">
        <f t="shared" si="6"/>
        <v>30181.819999999949</v>
      </c>
    </row>
    <row r="189" spans="1:7" x14ac:dyDescent="0.25">
      <c r="A189" t="s">
        <v>22</v>
      </c>
      <c r="B189" s="2">
        <v>50102020</v>
      </c>
      <c r="C189" s="4">
        <v>60000</v>
      </c>
      <c r="D189" s="4">
        <v>60000</v>
      </c>
      <c r="E189" s="4">
        <v>52000</v>
      </c>
      <c r="F189" s="4">
        <f t="shared" si="6"/>
        <v>0</v>
      </c>
      <c r="G189" s="4">
        <f t="shared" si="6"/>
        <v>8000</v>
      </c>
    </row>
    <row r="190" spans="1:7" x14ac:dyDescent="0.25">
      <c r="A190" t="s">
        <v>23</v>
      </c>
      <c r="B190" s="2">
        <v>50102030</v>
      </c>
      <c r="C190" s="4">
        <v>60000</v>
      </c>
      <c r="D190" s="4">
        <v>60000</v>
      </c>
      <c r="E190" s="4">
        <v>0</v>
      </c>
      <c r="F190" s="4">
        <f t="shared" si="6"/>
        <v>0</v>
      </c>
      <c r="G190" s="4">
        <f t="shared" si="6"/>
        <v>60000</v>
      </c>
    </row>
    <row r="191" spans="1:7" x14ac:dyDescent="0.25">
      <c r="A191" t="s">
        <v>24</v>
      </c>
      <c r="B191" s="2">
        <v>50102040</v>
      </c>
      <c r="C191" s="4">
        <v>174000</v>
      </c>
      <c r="D191" s="4">
        <v>174000</v>
      </c>
      <c r="E191" s="4">
        <v>169000</v>
      </c>
      <c r="F191" s="4">
        <f t="shared" si="6"/>
        <v>0</v>
      </c>
      <c r="G191" s="4">
        <f t="shared" si="6"/>
        <v>5000</v>
      </c>
    </row>
    <row r="192" spans="1:7" x14ac:dyDescent="0.25">
      <c r="A192" t="s">
        <v>25</v>
      </c>
      <c r="B192" s="2">
        <v>50102050</v>
      </c>
      <c r="C192" s="4">
        <v>519000</v>
      </c>
      <c r="D192" s="4">
        <v>519000</v>
      </c>
      <c r="E192" s="4">
        <v>297000</v>
      </c>
      <c r="F192" s="4">
        <f t="shared" si="6"/>
        <v>0</v>
      </c>
      <c r="G192" s="4">
        <f t="shared" si="6"/>
        <v>222000</v>
      </c>
    </row>
    <row r="193" spans="1:7" x14ac:dyDescent="0.25">
      <c r="A193" t="s">
        <v>26</v>
      </c>
      <c r="B193" s="2">
        <v>50102060</v>
      </c>
      <c r="C193" s="4">
        <v>52200</v>
      </c>
      <c r="D193" s="4">
        <v>52200</v>
      </c>
      <c r="E193" s="4">
        <v>39436.5</v>
      </c>
      <c r="F193" s="4">
        <f t="shared" si="6"/>
        <v>0</v>
      </c>
      <c r="G193" s="4">
        <f t="shared" si="6"/>
        <v>12763.5</v>
      </c>
    </row>
    <row r="194" spans="1:7" x14ac:dyDescent="0.25">
      <c r="A194" t="s">
        <v>27</v>
      </c>
      <c r="B194" s="2">
        <v>50102110</v>
      </c>
      <c r="C194" s="4">
        <v>2346204.9</v>
      </c>
      <c r="D194" s="4">
        <v>2346204.9</v>
      </c>
      <c r="E194" s="4">
        <v>2346204.9</v>
      </c>
      <c r="F194" s="4">
        <f t="shared" si="6"/>
        <v>0</v>
      </c>
      <c r="G194" s="4">
        <f t="shared" si="6"/>
        <v>0</v>
      </c>
    </row>
    <row r="195" spans="1:7" x14ac:dyDescent="0.25">
      <c r="A195" t="s">
        <v>57</v>
      </c>
      <c r="B195" s="2">
        <v>50102130</v>
      </c>
      <c r="C195" s="4">
        <v>1000</v>
      </c>
      <c r="D195" s="4">
        <v>1000</v>
      </c>
      <c r="E195" s="4">
        <v>0</v>
      </c>
      <c r="F195" s="4">
        <f t="shared" si="6"/>
        <v>0</v>
      </c>
      <c r="G195" s="4">
        <f t="shared" si="6"/>
        <v>1000</v>
      </c>
    </row>
    <row r="196" spans="1:7" x14ac:dyDescent="0.25">
      <c r="A196" t="s">
        <v>28</v>
      </c>
      <c r="B196" s="2">
        <v>50102140</v>
      </c>
      <c r="C196" s="4">
        <v>986310.5</v>
      </c>
      <c r="D196" s="4">
        <v>986310.5</v>
      </c>
      <c r="E196" s="4">
        <v>952594</v>
      </c>
      <c r="F196" s="4">
        <f t="shared" si="6"/>
        <v>0</v>
      </c>
      <c r="G196" s="4">
        <f t="shared" si="6"/>
        <v>33716.5</v>
      </c>
    </row>
    <row r="197" spans="1:7" x14ac:dyDescent="0.25">
      <c r="A197" t="s">
        <v>29</v>
      </c>
      <c r="B197" s="2">
        <v>50102150</v>
      </c>
      <c r="C197" s="4">
        <v>145000</v>
      </c>
      <c r="D197" s="4">
        <v>145000</v>
      </c>
      <c r="E197" s="4">
        <v>136000</v>
      </c>
      <c r="F197" s="4">
        <f t="shared" si="6"/>
        <v>0</v>
      </c>
      <c r="G197" s="4">
        <f t="shared" si="6"/>
        <v>9000</v>
      </c>
    </row>
    <row r="198" spans="1:7" x14ac:dyDescent="0.25">
      <c r="A198" t="s">
        <v>30</v>
      </c>
      <c r="B198" s="2">
        <v>50102990</v>
      </c>
      <c r="C198" s="4">
        <v>968138</v>
      </c>
      <c r="D198" s="4">
        <v>968138</v>
      </c>
      <c r="E198" s="4">
        <v>934923.06</v>
      </c>
      <c r="F198" s="4">
        <f t="shared" si="6"/>
        <v>0</v>
      </c>
      <c r="G198" s="4">
        <f t="shared" si="6"/>
        <v>33214.939999999944</v>
      </c>
    </row>
    <row r="199" spans="1:7" x14ac:dyDescent="0.25">
      <c r="A199" t="s">
        <v>31</v>
      </c>
      <c r="B199" s="2">
        <v>50103010</v>
      </c>
      <c r="C199" s="4">
        <v>1309833.8</v>
      </c>
      <c r="D199" s="4">
        <v>1309833.8</v>
      </c>
      <c r="E199" s="4">
        <v>1309833.8</v>
      </c>
      <c r="F199" s="4">
        <f t="shared" si="6"/>
        <v>0</v>
      </c>
      <c r="G199" s="4">
        <f t="shared" si="6"/>
        <v>0</v>
      </c>
    </row>
    <row r="200" spans="1:7" x14ac:dyDescent="0.25">
      <c r="A200" t="s">
        <v>32</v>
      </c>
      <c r="B200" s="2">
        <v>50103020</v>
      </c>
      <c r="C200" s="4">
        <v>34800</v>
      </c>
      <c r="D200" s="4">
        <v>34800</v>
      </c>
      <c r="E200" s="4">
        <v>34800</v>
      </c>
      <c r="F200" s="4">
        <f t="shared" si="6"/>
        <v>0</v>
      </c>
      <c r="G200" s="4">
        <f t="shared" si="6"/>
        <v>0</v>
      </c>
    </row>
    <row r="201" spans="1:7" x14ac:dyDescent="0.25">
      <c r="A201" t="s">
        <v>33</v>
      </c>
      <c r="B201" s="2">
        <v>50103030</v>
      </c>
      <c r="C201" s="4">
        <v>532437.05000000005</v>
      </c>
      <c r="D201" s="4">
        <v>532437.05000000005</v>
      </c>
      <c r="E201" s="4">
        <v>282707.40000000002</v>
      </c>
      <c r="F201" s="4">
        <f t="shared" si="6"/>
        <v>0</v>
      </c>
      <c r="G201" s="4">
        <f t="shared" si="6"/>
        <v>249729.65000000002</v>
      </c>
    </row>
    <row r="202" spans="1:7" x14ac:dyDescent="0.25">
      <c r="A202" t="s">
        <v>34</v>
      </c>
      <c r="B202" s="2">
        <v>50103040</v>
      </c>
      <c r="C202" s="4">
        <v>34800</v>
      </c>
      <c r="D202" s="4">
        <v>34800</v>
      </c>
      <c r="E202" s="4">
        <v>33400</v>
      </c>
      <c r="F202" s="4">
        <f t="shared" si="6"/>
        <v>0</v>
      </c>
      <c r="G202" s="4">
        <f t="shared" si="6"/>
        <v>1400</v>
      </c>
    </row>
    <row r="203" spans="1:7" x14ac:dyDescent="0.25">
      <c r="A203" t="s">
        <v>35</v>
      </c>
      <c r="B203" s="2">
        <v>50104990</v>
      </c>
      <c r="C203" s="4">
        <v>145000</v>
      </c>
      <c r="D203" s="4">
        <v>135000</v>
      </c>
      <c r="E203" s="4">
        <v>135000</v>
      </c>
      <c r="F203" s="4">
        <f t="shared" si="6"/>
        <v>10000</v>
      </c>
      <c r="G203" s="4">
        <f t="shared" si="6"/>
        <v>0</v>
      </c>
    </row>
    <row r="204" spans="1:7" x14ac:dyDescent="0.25">
      <c r="A204" t="s">
        <v>60</v>
      </c>
      <c r="B204" s="2">
        <v>50102130</v>
      </c>
      <c r="C204" s="4">
        <v>1144452</v>
      </c>
      <c r="D204" s="4">
        <v>1144452</v>
      </c>
      <c r="E204" s="4">
        <v>1094641.73</v>
      </c>
      <c r="F204" s="4">
        <f t="shared" si="6"/>
        <v>0</v>
      </c>
      <c r="G204" s="4">
        <f t="shared" si="6"/>
        <v>49810.270000000019</v>
      </c>
    </row>
    <row r="205" spans="1:7" x14ac:dyDescent="0.25">
      <c r="A205" t="s">
        <v>61</v>
      </c>
      <c r="B205" s="2">
        <v>50102130</v>
      </c>
      <c r="C205" s="4">
        <v>221000</v>
      </c>
      <c r="D205" s="4">
        <v>221000</v>
      </c>
      <c r="E205" s="4">
        <v>138306.48000000001</v>
      </c>
      <c r="F205" s="4">
        <f t="shared" si="6"/>
        <v>0</v>
      </c>
      <c r="G205" s="4">
        <f t="shared" si="6"/>
        <v>82693.51999999999</v>
      </c>
    </row>
    <row r="206" spans="1:7" x14ac:dyDescent="0.25">
      <c r="B206" s="2"/>
    </row>
    <row r="207" spans="1:7" s="1" customFormat="1" x14ac:dyDescent="0.25">
      <c r="A207" s="1" t="s">
        <v>36</v>
      </c>
      <c r="B207" s="3">
        <v>200</v>
      </c>
      <c r="C207" s="5">
        <v>26897479.100000001</v>
      </c>
      <c r="D207" s="5">
        <v>26857479.100000001</v>
      </c>
      <c r="E207" s="5">
        <v>23402746.129999999</v>
      </c>
      <c r="F207" s="5">
        <f t="shared" si="6"/>
        <v>40000</v>
      </c>
      <c r="G207" s="5">
        <f t="shared" si="6"/>
        <v>3454732.9700000025</v>
      </c>
    </row>
    <row r="208" spans="1:7" s="1" customFormat="1" x14ac:dyDescent="0.25">
      <c r="A208" t="s">
        <v>37</v>
      </c>
      <c r="B208" s="2">
        <v>50201010</v>
      </c>
      <c r="C208" s="4">
        <v>80000</v>
      </c>
      <c r="D208" s="4">
        <v>40000</v>
      </c>
      <c r="E208" s="4">
        <v>34333.35</v>
      </c>
      <c r="F208" s="4">
        <f t="shared" ref="F208:F227" si="7">C208-D208</f>
        <v>40000</v>
      </c>
      <c r="G208" s="4">
        <f t="shared" si="6"/>
        <v>5666.6500000000015</v>
      </c>
    </row>
    <row r="209" spans="1:7" x14ac:dyDescent="0.25">
      <c r="A209" t="s">
        <v>38</v>
      </c>
      <c r="B209" s="2">
        <v>50202010</v>
      </c>
      <c r="C209" s="4">
        <v>40000</v>
      </c>
      <c r="D209" s="4">
        <v>40000</v>
      </c>
      <c r="E209" s="4">
        <v>32930</v>
      </c>
      <c r="F209" s="4">
        <f t="shared" si="6"/>
        <v>0</v>
      </c>
      <c r="G209" s="4">
        <f t="shared" si="6"/>
        <v>7070</v>
      </c>
    </row>
    <row r="210" spans="1:7" x14ac:dyDescent="0.25">
      <c r="A210" t="s">
        <v>39</v>
      </c>
      <c r="B210" s="2">
        <v>50203010</v>
      </c>
      <c r="C210" s="4">
        <v>203038</v>
      </c>
      <c r="D210" s="4">
        <v>203038</v>
      </c>
      <c r="E210" s="4">
        <v>203038</v>
      </c>
      <c r="F210" s="4">
        <f t="shared" si="6"/>
        <v>0</v>
      </c>
      <c r="G210" s="4">
        <f t="shared" si="6"/>
        <v>0</v>
      </c>
    </row>
    <row r="211" spans="1:7" x14ac:dyDescent="0.25">
      <c r="A211" t="s">
        <v>62</v>
      </c>
      <c r="B211" s="2">
        <v>50203020</v>
      </c>
      <c r="C211" s="4">
        <v>60000</v>
      </c>
      <c r="D211" s="4">
        <v>60000</v>
      </c>
      <c r="E211" s="4">
        <v>57000</v>
      </c>
      <c r="F211" s="4">
        <f t="shared" si="6"/>
        <v>0</v>
      </c>
      <c r="G211" s="4">
        <f t="shared" si="6"/>
        <v>3000</v>
      </c>
    </row>
    <row r="212" spans="1:7" x14ac:dyDescent="0.25">
      <c r="A212" t="s">
        <v>63</v>
      </c>
      <c r="B212" s="2">
        <v>50203050</v>
      </c>
      <c r="C212" s="4">
        <v>1897945</v>
      </c>
      <c r="D212" s="4">
        <v>1897945</v>
      </c>
      <c r="E212" s="4">
        <v>1896955.82</v>
      </c>
      <c r="F212" s="4">
        <f t="shared" si="6"/>
        <v>0</v>
      </c>
      <c r="G212" s="4">
        <f t="shared" si="6"/>
        <v>989.17999999993481</v>
      </c>
    </row>
    <row r="213" spans="1:7" x14ac:dyDescent="0.25">
      <c r="A213" t="s">
        <v>64</v>
      </c>
      <c r="B213" s="2">
        <v>50203070</v>
      </c>
      <c r="C213" s="4">
        <v>350000</v>
      </c>
      <c r="D213" s="4">
        <v>350000</v>
      </c>
      <c r="E213" s="4">
        <v>350000</v>
      </c>
      <c r="F213" s="4">
        <f t="shared" si="6"/>
        <v>0</v>
      </c>
      <c r="G213" s="4">
        <f t="shared" si="6"/>
        <v>0</v>
      </c>
    </row>
    <row r="214" spans="1:7" x14ac:dyDescent="0.25">
      <c r="A214" t="s">
        <v>52</v>
      </c>
      <c r="B214" s="2">
        <v>50203080</v>
      </c>
      <c r="C214" s="4">
        <v>4700000</v>
      </c>
      <c r="D214" s="4">
        <v>4700000</v>
      </c>
      <c r="E214" s="4">
        <v>4024983.5</v>
      </c>
      <c r="F214" s="4">
        <f t="shared" si="6"/>
        <v>0</v>
      </c>
      <c r="G214" s="4">
        <f t="shared" si="6"/>
        <v>675016.5</v>
      </c>
    </row>
    <row r="215" spans="1:7" x14ac:dyDescent="0.25">
      <c r="A215" t="s">
        <v>40</v>
      </c>
      <c r="B215" s="2">
        <v>50203090</v>
      </c>
      <c r="C215" s="4">
        <v>1465000</v>
      </c>
      <c r="D215" s="4">
        <v>1465000</v>
      </c>
      <c r="E215" s="4">
        <v>1300538.67</v>
      </c>
      <c r="F215" s="4">
        <f t="shared" si="6"/>
        <v>0</v>
      </c>
      <c r="G215" s="4">
        <f t="shared" si="6"/>
        <v>164461.33000000007</v>
      </c>
    </row>
    <row r="216" spans="1:7" x14ac:dyDescent="0.25">
      <c r="A216" t="s">
        <v>41</v>
      </c>
      <c r="B216" s="2">
        <v>50203990</v>
      </c>
      <c r="C216" s="4">
        <v>200000</v>
      </c>
      <c r="D216" s="4">
        <v>200000</v>
      </c>
      <c r="E216" s="4">
        <v>177084.5</v>
      </c>
      <c r="F216" s="4">
        <f t="shared" si="6"/>
        <v>0</v>
      </c>
      <c r="G216" s="4">
        <f t="shared" si="6"/>
        <v>22915.5</v>
      </c>
    </row>
    <row r="217" spans="1:7" x14ac:dyDescent="0.25">
      <c r="A217" t="s">
        <v>65</v>
      </c>
      <c r="B217" s="2">
        <v>50203990</v>
      </c>
      <c r="C217" s="4">
        <v>65000</v>
      </c>
      <c r="D217" s="4">
        <v>65000</v>
      </c>
      <c r="E217" s="4">
        <v>64114</v>
      </c>
      <c r="F217" s="4">
        <f t="shared" si="6"/>
        <v>0</v>
      </c>
      <c r="G217" s="4">
        <f t="shared" si="6"/>
        <v>886</v>
      </c>
    </row>
    <row r="218" spans="1:7" x14ac:dyDescent="0.25">
      <c r="A218" t="s">
        <v>66</v>
      </c>
      <c r="B218" s="2">
        <v>50204020</v>
      </c>
      <c r="C218" s="4">
        <v>1970000</v>
      </c>
      <c r="D218" s="4">
        <v>1970000</v>
      </c>
      <c r="E218" s="4">
        <v>1968983.91</v>
      </c>
      <c r="F218" s="4">
        <f t="shared" si="6"/>
        <v>0</v>
      </c>
      <c r="G218" s="4">
        <f t="shared" si="6"/>
        <v>1016.0900000000838</v>
      </c>
    </row>
    <row r="219" spans="1:7" x14ac:dyDescent="0.25">
      <c r="A219" t="s">
        <v>44</v>
      </c>
      <c r="B219" s="2">
        <v>50205020</v>
      </c>
      <c r="C219" s="4">
        <v>42000</v>
      </c>
      <c r="D219" s="4">
        <v>42000</v>
      </c>
      <c r="E219" s="4">
        <v>42000</v>
      </c>
      <c r="F219" s="4">
        <f t="shared" si="6"/>
        <v>0</v>
      </c>
      <c r="G219" s="4">
        <f t="shared" si="6"/>
        <v>0</v>
      </c>
    </row>
    <row r="220" spans="1:7" x14ac:dyDescent="0.25">
      <c r="A220" t="s">
        <v>67</v>
      </c>
      <c r="B220" s="2">
        <v>50205030</v>
      </c>
      <c r="C220" s="4">
        <v>60000</v>
      </c>
      <c r="D220" s="4">
        <v>60000</v>
      </c>
      <c r="E220" s="4">
        <v>33859</v>
      </c>
      <c r="F220" s="4">
        <f t="shared" si="6"/>
        <v>0</v>
      </c>
      <c r="G220" s="4">
        <f t="shared" si="6"/>
        <v>26141</v>
      </c>
    </row>
    <row r="221" spans="1:7" x14ac:dyDescent="0.25">
      <c r="A221" t="s">
        <v>45</v>
      </c>
      <c r="B221" s="2">
        <v>50212990</v>
      </c>
      <c r="C221" s="4">
        <v>15508416.1</v>
      </c>
      <c r="D221" s="4">
        <v>15508416.1</v>
      </c>
      <c r="E221" s="4">
        <v>12974810.02</v>
      </c>
      <c r="F221" s="4">
        <f t="shared" si="6"/>
        <v>0</v>
      </c>
      <c r="G221" s="4">
        <f t="shared" si="6"/>
        <v>2533606.08</v>
      </c>
    </row>
    <row r="222" spans="1:7" x14ac:dyDescent="0.25">
      <c r="A222" t="s">
        <v>76</v>
      </c>
      <c r="B222" s="2">
        <v>50212990</v>
      </c>
      <c r="C222" s="4">
        <v>60000</v>
      </c>
      <c r="D222" s="4">
        <v>60000</v>
      </c>
      <c r="E222" s="4">
        <v>49255.360000000001</v>
      </c>
      <c r="F222" s="4">
        <f t="shared" si="6"/>
        <v>0</v>
      </c>
      <c r="G222" s="4">
        <f t="shared" si="6"/>
        <v>10744.64</v>
      </c>
    </row>
    <row r="223" spans="1:7" x14ac:dyDescent="0.25">
      <c r="A223" t="s">
        <v>69</v>
      </c>
      <c r="B223" s="2">
        <v>50213040</v>
      </c>
      <c r="C223" s="4">
        <v>10000</v>
      </c>
      <c r="D223" s="4">
        <v>10000</v>
      </c>
      <c r="E223" s="4">
        <v>9630</v>
      </c>
      <c r="F223" s="4">
        <f t="shared" si="6"/>
        <v>0</v>
      </c>
      <c r="G223" s="4">
        <f t="shared" si="6"/>
        <v>370</v>
      </c>
    </row>
    <row r="224" spans="1:7" x14ac:dyDescent="0.25">
      <c r="A224" t="s">
        <v>47</v>
      </c>
      <c r="B224" s="2">
        <v>50213060</v>
      </c>
      <c r="C224" s="4">
        <v>147080</v>
      </c>
      <c r="D224" s="4">
        <v>147080</v>
      </c>
      <c r="E224" s="4">
        <v>147080</v>
      </c>
      <c r="F224" s="4">
        <f t="shared" si="6"/>
        <v>0</v>
      </c>
      <c r="G224" s="4">
        <f t="shared" si="6"/>
        <v>0</v>
      </c>
    </row>
    <row r="225" spans="1:7" x14ac:dyDescent="0.25">
      <c r="A225" t="s">
        <v>49</v>
      </c>
      <c r="B225" s="2">
        <v>50216020</v>
      </c>
      <c r="C225" s="4">
        <v>37000</v>
      </c>
      <c r="D225" s="4">
        <v>37000</v>
      </c>
      <c r="E225" s="4">
        <v>36150</v>
      </c>
      <c r="F225" s="4">
        <f t="shared" si="6"/>
        <v>0</v>
      </c>
      <c r="G225" s="4">
        <f t="shared" si="6"/>
        <v>850</v>
      </c>
    </row>
    <row r="226" spans="1:7" x14ac:dyDescent="0.25">
      <c r="A226" t="s">
        <v>75</v>
      </c>
      <c r="B226" s="2">
        <v>50299060</v>
      </c>
      <c r="C226" s="4">
        <v>1000</v>
      </c>
      <c r="D226" s="4">
        <v>1000</v>
      </c>
      <c r="E226" s="4">
        <v>0</v>
      </c>
      <c r="F226" s="4">
        <f t="shared" si="6"/>
        <v>0</v>
      </c>
      <c r="G226" s="4">
        <f t="shared" si="6"/>
        <v>1000</v>
      </c>
    </row>
    <row r="227" spans="1:7" x14ac:dyDescent="0.25">
      <c r="A227" t="s">
        <v>51</v>
      </c>
      <c r="B227" s="2">
        <v>50299990</v>
      </c>
      <c r="C227" s="4">
        <v>1000</v>
      </c>
      <c r="D227" s="4">
        <v>1000</v>
      </c>
      <c r="E227" s="4">
        <v>0</v>
      </c>
      <c r="F227" s="4">
        <f t="shared" si="6"/>
        <v>0</v>
      </c>
      <c r="G227" s="4">
        <f t="shared" si="6"/>
        <v>1000</v>
      </c>
    </row>
    <row r="228" spans="1:7" x14ac:dyDescent="0.25">
      <c r="A228" s="1"/>
      <c r="B228" s="3"/>
      <c r="C228" s="5"/>
      <c r="D228" s="5"/>
      <c r="E228" s="5"/>
      <c r="F228" s="5"/>
      <c r="G228" s="5"/>
    </row>
    <row r="229" spans="1:7" x14ac:dyDescent="0.25">
      <c r="A229" s="1" t="s">
        <v>92</v>
      </c>
      <c r="B229" s="3" t="s">
        <v>93</v>
      </c>
      <c r="C229" s="5">
        <v>89850377.560000002</v>
      </c>
      <c r="D229" s="5">
        <v>89850377.560000002</v>
      </c>
      <c r="E229" s="5">
        <v>79206668.379999995</v>
      </c>
      <c r="F229" s="5">
        <f t="shared" si="6"/>
        <v>0</v>
      </c>
      <c r="G229" s="5">
        <f t="shared" si="6"/>
        <v>10643709.180000007</v>
      </c>
    </row>
    <row r="230" spans="1:7" s="1" customFormat="1" x14ac:dyDescent="0.25">
      <c r="A230" s="1" t="s">
        <v>19</v>
      </c>
      <c r="B230" s="3">
        <v>100</v>
      </c>
      <c r="C230" s="5">
        <v>49254061.460000001</v>
      </c>
      <c r="D230" s="5">
        <v>49254061.460000001</v>
      </c>
      <c r="E230" s="5">
        <v>45264280.200000003</v>
      </c>
      <c r="F230" s="5">
        <f t="shared" si="6"/>
        <v>0</v>
      </c>
      <c r="G230" s="5">
        <f t="shared" si="6"/>
        <v>3989781.2599999979</v>
      </c>
    </row>
    <row r="231" spans="1:7" x14ac:dyDescent="0.25">
      <c r="A231" t="s">
        <v>20</v>
      </c>
      <c r="B231" s="2">
        <v>50101010</v>
      </c>
      <c r="C231" s="4">
        <v>11284542.5</v>
      </c>
      <c r="D231" s="4">
        <v>11284542.5</v>
      </c>
      <c r="E231" s="4">
        <v>10766150.130000001</v>
      </c>
      <c r="F231" s="4">
        <f t="shared" si="6"/>
        <v>0</v>
      </c>
      <c r="G231" s="4">
        <f t="shared" si="6"/>
        <v>518392.36999999918</v>
      </c>
    </row>
    <row r="232" spans="1:7" x14ac:dyDescent="0.25">
      <c r="A232" t="s">
        <v>55</v>
      </c>
      <c r="B232" s="2">
        <v>50101020</v>
      </c>
      <c r="C232" s="4">
        <v>27520624.690000001</v>
      </c>
      <c r="D232" s="4">
        <v>27520624.690000001</v>
      </c>
      <c r="E232" s="4">
        <v>24765194.57</v>
      </c>
      <c r="F232" s="4">
        <f t="shared" si="6"/>
        <v>0</v>
      </c>
      <c r="G232" s="4">
        <f t="shared" si="6"/>
        <v>2755430.120000001</v>
      </c>
    </row>
    <row r="233" spans="1:7" x14ac:dyDescent="0.25">
      <c r="A233" t="s">
        <v>21</v>
      </c>
      <c r="B233" s="2">
        <v>50102010</v>
      </c>
      <c r="C233" s="4">
        <v>658000</v>
      </c>
      <c r="D233" s="4">
        <v>658000</v>
      </c>
      <c r="E233" s="4">
        <v>656272.72</v>
      </c>
      <c r="F233" s="4">
        <f t="shared" si="6"/>
        <v>0</v>
      </c>
      <c r="G233" s="4">
        <f t="shared" si="6"/>
        <v>1727.2800000000279</v>
      </c>
    </row>
    <row r="234" spans="1:7" x14ac:dyDescent="0.25">
      <c r="A234" t="s">
        <v>22</v>
      </c>
      <c r="B234" s="2">
        <v>50102020</v>
      </c>
      <c r="C234" s="4">
        <v>60000</v>
      </c>
      <c r="D234" s="4">
        <v>60000</v>
      </c>
      <c r="E234" s="4">
        <v>60000</v>
      </c>
      <c r="F234" s="4">
        <f t="shared" si="6"/>
        <v>0</v>
      </c>
      <c r="G234" s="4">
        <f t="shared" si="6"/>
        <v>0</v>
      </c>
    </row>
    <row r="235" spans="1:7" x14ac:dyDescent="0.25">
      <c r="A235" t="s">
        <v>23</v>
      </c>
      <c r="B235" s="2">
        <v>50102030</v>
      </c>
      <c r="C235" s="4">
        <v>60000</v>
      </c>
      <c r="D235" s="4">
        <v>60000</v>
      </c>
      <c r="E235" s="4">
        <v>0</v>
      </c>
      <c r="F235" s="4">
        <f t="shared" ref="F235:G277" si="8">C235-D235</f>
        <v>0</v>
      </c>
      <c r="G235" s="4">
        <f t="shared" si="8"/>
        <v>60000</v>
      </c>
    </row>
    <row r="236" spans="1:7" x14ac:dyDescent="0.25">
      <c r="A236" t="s">
        <v>24</v>
      </c>
      <c r="B236" s="2">
        <v>50102040</v>
      </c>
      <c r="C236" s="4">
        <v>168000</v>
      </c>
      <c r="D236" s="4">
        <v>168000</v>
      </c>
      <c r="E236" s="4">
        <v>162000</v>
      </c>
      <c r="F236" s="4">
        <f t="shared" si="8"/>
        <v>0</v>
      </c>
      <c r="G236" s="4">
        <f t="shared" si="8"/>
        <v>6000</v>
      </c>
    </row>
    <row r="237" spans="1:7" x14ac:dyDescent="0.25">
      <c r="A237" t="s">
        <v>25</v>
      </c>
      <c r="B237" s="2">
        <v>50102050</v>
      </c>
      <c r="C237" s="4">
        <v>475500</v>
      </c>
      <c r="D237" s="4">
        <v>475500</v>
      </c>
      <c r="E237" s="4">
        <v>286800</v>
      </c>
      <c r="F237" s="4">
        <f t="shared" si="8"/>
        <v>0</v>
      </c>
      <c r="G237" s="4">
        <f t="shared" si="8"/>
        <v>188700</v>
      </c>
    </row>
    <row r="238" spans="1:7" x14ac:dyDescent="0.25">
      <c r="A238" t="s">
        <v>26</v>
      </c>
      <c r="B238" s="2">
        <v>50102060</v>
      </c>
      <c r="C238" s="4">
        <v>48600</v>
      </c>
      <c r="D238" s="4">
        <v>48600</v>
      </c>
      <c r="E238" s="4">
        <v>38182.06</v>
      </c>
      <c r="F238" s="4">
        <f t="shared" si="8"/>
        <v>0</v>
      </c>
      <c r="G238" s="4">
        <f t="shared" si="8"/>
        <v>10417.940000000002</v>
      </c>
    </row>
    <row r="239" spans="1:7" x14ac:dyDescent="0.25">
      <c r="A239" t="s">
        <v>27</v>
      </c>
      <c r="B239" s="2">
        <v>50102110</v>
      </c>
      <c r="C239" s="4">
        <v>2450727.9</v>
      </c>
      <c r="D239" s="4">
        <v>2450727.9</v>
      </c>
      <c r="E239" s="4">
        <v>2301411.52</v>
      </c>
      <c r="F239" s="4">
        <f t="shared" si="8"/>
        <v>0</v>
      </c>
      <c r="G239" s="4">
        <f t="shared" si="8"/>
        <v>149316.37999999989</v>
      </c>
    </row>
    <row r="240" spans="1:7" x14ac:dyDescent="0.25">
      <c r="A240" t="s">
        <v>28</v>
      </c>
      <c r="B240" s="2">
        <v>50102140</v>
      </c>
      <c r="C240" s="4">
        <v>960095.5</v>
      </c>
      <c r="D240" s="4">
        <v>960095.5</v>
      </c>
      <c r="E240" s="4">
        <v>960095.5</v>
      </c>
      <c r="F240" s="4">
        <f t="shared" si="8"/>
        <v>0</v>
      </c>
      <c r="G240" s="4">
        <f t="shared" si="8"/>
        <v>0</v>
      </c>
    </row>
    <row r="241" spans="1:7" x14ac:dyDescent="0.25">
      <c r="A241" t="s">
        <v>29</v>
      </c>
      <c r="B241" s="2">
        <v>50102150</v>
      </c>
      <c r="C241" s="4">
        <v>140000</v>
      </c>
      <c r="D241" s="4">
        <v>140000</v>
      </c>
      <c r="E241" s="4">
        <v>140000</v>
      </c>
      <c r="F241" s="4">
        <f t="shared" si="8"/>
        <v>0</v>
      </c>
      <c r="G241" s="4">
        <f t="shared" si="8"/>
        <v>0</v>
      </c>
    </row>
    <row r="242" spans="1:7" x14ac:dyDescent="0.25">
      <c r="A242" t="s">
        <v>30</v>
      </c>
      <c r="B242" s="2">
        <v>50102990</v>
      </c>
      <c r="C242" s="4">
        <v>918993</v>
      </c>
      <c r="D242" s="4">
        <v>918993</v>
      </c>
      <c r="E242" s="4">
        <v>880366</v>
      </c>
      <c r="F242" s="4">
        <f t="shared" si="8"/>
        <v>0</v>
      </c>
      <c r="G242" s="4">
        <f t="shared" si="8"/>
        <v>38627</v>
      </c>
    </row>
    <row r="243" spans="1:7" x14ac:dyDescent="0.25">
      <c r="A243" t="s">
        <v>31</v>
      </c>
      <c r="B243" s="2">
        <v>50103010</v>
      </c>
      <c r="C243" s="4">
        <v>1349213.12</v>
      </c>
      <c r="D243" s="4">
        <v>1349213.12</v>
      </c>
      <c r="E243" s="4">
        <v>1309728.18</v>
      </c>
      <c r="F243" s="4">
        <f t="shared" si="8"/>
        <v>0</v>
      </c>
      <c r="G243" s="4">
        <f t="shared" si="8"/>
        <v>39484.940000000177</v>
      </c>
    </row>
    <row r="244" spans="1:7" x14ac:dyDescent="0.25">
      <c r="A244" t="s">
        <v>32</v>
      </c>
      <c r="B244" s="2">
        <v>50103020</v>
      </c>
      <c r="C244" s="4">
        <v>36600</v>
      </c>
      <c r="D244" s="4">
        <v>36600</v>
      </c>
      <c r="E244" s="4">
        <v>36600</v>
      </c>
      <c r="F244" s="4">
        <f t="shared" si="8"/>
        <v>0</v>
      </c>
      <c r="G244" s="4">
        <f t="shared" si="8"/>
        <v>0</v>
      </c>
    </row>
    <row r="245" spans="1:7" x14ac:dyDescent="0.25">
      <c r="A245" t="s">
        <v>33</v>
      </c>
      <c r="B245" s="2">
        <v>50103030</v>
      </c>
      <c r="C245" s="4">
        <f>229394.75+58650</f>
        <v>288044.75</v>
      </c>
      <c r="D245" s="4">
        <f>229394.75+58650</f>
        <v>288044.75</v>
      </c>
      <c r="E245" s="4">
        <f>229394.75+30783.31</f>
        <v>260178.06</v>
      </c>
      <c r="F245" s="4">
        <f t="shared" si="8"/>
        <v>0</v>
      </c>
      <c r="G245" s="4">
        <f t="shared" si="8"/>
        <v>27866.690000000002</v>
      </c>
    </row>
    <row r="246" spans="1:7" x14ac:dyDescent="0.25">
      <c r="A246" t="s">
        <v>34</v>
      </c>
      <c r="B246" s="2">
        <v>50103040</v>
      </c>
      <c r="C246" s="4">
        <v>33600</v>
      </c>
      <c r="D246" s="4">
        <v>33600</v>
      </c>
      <c r="E246" s="4">
        <v>33000</v>
      </c>
      <c r="F246" s="4">
        <f t="shared" si="8"/>
        <v>0</v>
      </c>
      <c r="G246" s="4">
        <f t="shared" si="8"/>
        <v>600</v>
      </c>
    </row>
    <row r="247" spans="1:7" x14ac:dyDescent="0.25">
      <c r="A247" t="s">
        <v>35</v>
      </c>
      <c r="B247" s="2">
        <v>50104990</v>
      </c>
      <c r="C247" s="4">
        <v>140000</v>
      </c>
      <c r="D247" s="4">
        <v>140000</v>
      </c>
      <c r="E247" s="4">
        <v>140000</v>
      </c>
      <c r="F247" s="4">
        <f t="shared" si="8"/>
        <v>0</v>
      </c>
      <c r="G247" s="4">
        <f t="shared" si="8"/>
        <v>0</v>
      </c>
    </row>
    <row r="248" spans="1:7" x14ac:dyDescent="0.25">
      <c r="A248" t="s">
        <v>57</v>
      </c>
      <c r="B248" s="2">
        <v>50102130</v>
      </c>
      <c r="C248" s="4">
        <f>362520+3000</f>
        <v>365520</v>
      </c>
      <c r="D248" s="4">
        <f>362520+3000</f>
        <v>365520</v>
      </c>
      <c r="E248" s="4">
        <v>342120.11</v>
      </c>
      <c r="F248" s="4">
        <f t="shared" si="8"/>
        <v>0</v>
      </c>
      <c r="G248" s="4">
        <f t="shared" si="8"/>
        <v>23399.890000000014</v>
      </c>
    </row>
    <row r="249" spans="1:7" x14ac:dyDescent="0.25">
      <c r="A249" t="s">
        <v>60</v>
      </c>
      <c r="B249" s="2">
        <v>50102130</v>
      </c>
      <c r="C249" s="4">
        <v>1980000</v>
      </c>
      <c r="D249" s="4">
        <v>1980000</v>
      </c>
      <c r="E249" s="4">
        <v>1823824.15</v>
      </c>
      <c r="F249" s="4">
        <f t="shared" si="8"/>
        <v>0</v>
      </c>
      <c r="G249" s="4">
        <f t="shared" si="8"/>
        <v>156175.85000000009</v>
      </c>
    </row>
    <row r="250" spans="1:7" x14ac:dyDescent="0.25">
      <c r="A250" t="s">
        <v>61</v>
      </c>
      <c r="B250" s="2">
        <v>50102130</v>
      </c>
      <c r="C250" s="4">
        <v>186000</v>
      </c>
      <c r="D250" s="4">
        <v>186000</v>
      </c>
      <c r="E250" s="4">
        <v>173246.54</v>
      </c>
      <c r="F250" s="4">
        <f t="shared" si="8"/>
        <v>0</v>
      </c>
      <c r="G250" s="4">
        <f t="shared" si="8"/>
        <v>12753.459999999992</v>
      </c>
    </row>
    <row r="251" spans="1:7" x14ac:dyDescent="0.25">
      <c r="A251" t="s">
        <v>58</v>
      </c>
      <c r="B251" s="2">
        <v>50104030</v>
      </c>
      <c r="C251" s="4">
        <v>130000</v>
      </c>
      <c r="D251" s="4">
        <v>130000</v>
      </c>
      <c r="E251" s="4">
        <v>129110.66</v>
      </c>
      <c r="F251" s="4">
        <f t="shared" si="8"/>
        <v>0</v>
      </c>
      <c r="G251" s="4">
        <f t="shared" si="8"/>
        <v>889.33999999999651</v>
      </c>
    </row>
    <row r="252" spans="1:7" x14ac:dyDescent="0.25">
      <c r="B252" s="2"/>
    </row>
    <row r="253" spans="1:7" s="1" customFormat="1" x14ac:dyDescent="0.25">
      <c r="A253" s="1" t="s">
        <v>36</v>
      </c>
      <c r="B253" s="3">
        <v>200</v>
      </c>
      <c r="C253" s="5">
        <v>39696316.100000001</v>
      </c>
      <c r="D253" s="5">
        <v>39696316.100000001</v>
      </c>
      <c r="E253" s="5">
        <v>33101510.41</v>
      </c>
      <c r="F253" s="5">
        <f t="shared" si="8"/>
        <v>0</v>
      </c>
      <c r="G253" s="5">
        <f t="shared" si="8"/>
        <v>6594805.6900000013</v>
      </c>
    </row>
    <row r="254" spans="1:7" s="1" customFormat="1" x14ac:dyDescent="0.25">
      <c r="A254" t="s">
        <v>37</v>
      </c>
      <c r="B254" s="2">
        <v>50201010</v>
      </c>
      <c r="C254" s="4">
        <v>40000</v>
      </c>
      <c r="D254" s="4">
        <v>40000</v>
      </c>
      <c r="E254" s="4">
        <v>20823</v>
      </c>
      <c r="F254" s="4">
        <f t="shared" ref="F254:F272" si="9">C254-D254</f>
        <v>0</v>
      </c>
      <c r="G254" s="4">
        <f t="shared" si="8"/>
        <v>19177</v>
      </c>
    </row>
    <row r="255" spans="1:7" x14ac:dyDescent="0.25">
      <c r="A255" t="s">
        <v>38</v>
      </c>
      <c r="B255" s="2">
        <v>50202010</v>
      </c>
      <c r="C255" s="4">
        <v>166960</v>
      </c>
      <c r="D255" s="4">
        <v>166960</v>
      </c>
      <c r="E255" s="4">
        <v>135960</v>
      </c>
      <c r="F255" s="4">
        <f t="shared" si="8"/>
        <v>0</v>
      </c>
      <c r="G255" s="4">
        <f t="shared" si="8"/>
        <v>31000</v>
      </c>
    </row>
    <row r="256" spans="1:7" x14ac:dyDescent="0.25">
      <c r="A256" t="s">
        <v>39</v>
      </c>
      <c r="B256" s="2">
        <v>50203010</v>
      </c>
      <c r="C256" s="4">
        <v>300000</v>
      </c>
      <c r="D256" s="4">
        <v>300000</v>
      </c>
      <c r="E256" s="4">
        <v>285915</v>
      </c>
      <c r="F256" s="4">
        <f t="shared" si="8"/>
        <v>0</v>
      </c>
      <c r="G256" s="4">
        <f t="shared" si="8"/>
        <v>14085</v>
      </c>
    </row>
    <row r="257" spans="1:7" x14ac:dyDescent="0.25">
      <c r="A257" t="s">
        <v>62</v>
      </c>
      <c r="B257" s="2">
        <v>50203020</v>
      </c>
      <c r="C257" s="4">
        <v>66000</v>
      </c>
      <c r="D257" s="4">
        <v>66000</v>
      </c>
      <c r="E257" s="4">
        <v>50800</v>
      </c>
      <c r="F257" s="4">
        <f t="shared" si="8"/>
        <v>0</v>
      </c>
      <c r="G257" s="4">
        <f t="shared" si="8"/>
        <v>15200</v>
      </c>
    </row>
    <row r="258" spans="1:7" x14ac:dyDescent="0.25">
      <c r="A258" t="s">
        <v>63</v>
      </c>
      <c r="B258" s="2">
        <v>50203050</v>
      </c>
      <c r="C258" s="4">
        <v>2069200</v>
      </c>
      <c r="D258" s="4">
        <v>2069200</v>
      </c>
      <c r="E258" s="4">
        <v>2024041.8</v>
      </c>
      <c r="F258" s="4">
        <f t="shared" si="8"/>
        <v>0</v>
      </c>
      <c r="G258" s="4">
        <f t="shared" si="8"/>
        <v>45158.199999999953</v>
      </c>
    </row>
    <row r="259" spans="1:7" x14ac:dyDescent="0.25">
      <c r="A259" t="s">
        <v>64</v>
      </c>
      <c r="B259" s="2">
        <v>50203070</v>
      </c>
      <c r="C259" s="4">
        <v>1150000</v>
      </c>
      <c r="D259" s="4">
        <v>1150000</v>
      </c>
      <c r="E259" s="4">
        <v>1000000</v>
      </c>
      <c r="F259" s="4">
        <f t="shared" si="8"/>
        <v>0</v>
      </c>
      <c r="G259" s="4">
        <f t="shared" si="8"/>
        <v>150000</v>
      </c>
    </row>
    <row r="260" spans="1:7" x14ac:dyDescent="0.25">
      <c r="A260" t="s">
        <v>52</v>
      </c>
      <c r="B260" s="2">
        <v>50203080</v>
      </c>
      <c r="C260" s="4">
        <v>6500000</v>
      </c>
      <c r="D260" s="4">
        <v>6500000</v>
      </c>
      <c r="E260" s="4">
        <v>5858742</v>
      </c>
      <c r="F260" s="4">
        <f t="shared" si="8"/>
        <v>0</v>
      </c>
      <c r="G260" s="4">
        <f t="shared" si="8"/>
        <v>641258</v>
      </c>
    </row>
    <row r="261" spans="1:7" x14ac:dyDescent="0.25">
      <c r="A261" t="s">
        <v>40</v>
      </c>
      <c r="B261" s="2">
        <v>50203090</v>
      </c>
      <c r="C261" s="4">
        <v>1492165.77</v>
      </c>
      <c r="D261" s="4">
        <v>1492165.77</v>
      </c>
      <c r="E261" s="4">
        <v>1490934.37</v>
      </c>
      <c r="F261" s="4">
        <f t="shared" si="8"/>
        <v>0</v>
      </c>
      <c r="G261" s="4">
        <f t="shared" si="8"/>
        <v>1231.3999999999069</v>
      </c>
    </row>
    <row r="262" spans="1:7" x14ac:dyDescent="0.25">
      <c r="A262" t="s">
        <v>41</v>
      </c>
      <c r="B262" s="2">
        <v>50203990</v>
      </c>
      <c r="C262" s="4">
        <v>400240</v>
      </c>
      <c r="D262" s="4">
        <v>400240</v>
      </c>
      <c r="E262" s="4">
        <v>382769.5</v>
      </c>
      <c r="F262" s="4">
        <f t="shared" si="8"/>
        <v>0</v>
      </c>
      <c r="G262" s="4">
        <f t="shared" si="8"/>
        <v>17470.5</v>
      </c>
    </row>
    <row r="263" spans="1:7" x14ac:dyDescent="0.25">
      <c r="A263" t="s">
        <v>65</v>
      </c>
      <c r="B263" s="2">
        <v>50203990</v>
      </c>
      <c r="C263" s="4">
        <v>85500</v>
      </c>
      <c r="D263" s="4">
        <v>85500</v>
      </c>
      <c r="E263" s="4">
        <v>85500</v>
      </c>
      <c r="F263" s="4">
        <f t="shared" si="8"/>
        <v>0</v>
      </c>
      <c r="G263" s="4">
        <f t="shared" si="8"/>
        <v>0</v>
      </c>
    </row>
    <row r="264" spans="1:7" x14ac:dyDescent="0.25">
      <c r="A264" t="s">
        <v>42</v>
      </c>
      <c r="B264" s="2">
        <v>50204010</v>
      </c>
      <c r="C264" s="4">
        <v>430000</v>
      </c>
      <c r="D264" s="4">
        <v>430000</v>
      </c>
      <c r="E264" s="4">
        <v>400644</v>
      </c>
      <c r="F264" s="4">
        <f t="shared" si="8"/>
        <v>0</v>
      </c>
      <c r="G264" s="4">
        <f t="shared" si="8"/>
        <v>29356</v>
      </c>
    </row>
    <row r="265" spans="1:7" x14ac:dyDescent="0.25">
      <c r="A265" t="s">
        <v>66</v>
      </c>
      <c r="B265" s="2">
        <v>50204020</v>
      </c>
      <c r="C265" s="4">
        <v>2133482.2999999998</v>
      </c>
      <c r="D265" s="4">
        <v>2133482.2999999998</v>
      </c>
      <c r="E265" s="4">
        <v>2131544.86</v>
      </c>
      <c r="F265" s="4">
        <f t="shared" si="8"/>
        <v>0</v>
      </c>
      <c r="G265" s="4">
        <f t="shared" si="8"/>
        <v>1937.4399999999441</v>
      </c>
    </row>
    <row r="266" spans="1:7" x14ac:dyDescent="0.25">
      <c r="A266" t="s">
        <v>44</v>
      </c>
      <c r="B266" s="2">
        <v>50205020</v>
      </c>
      <c r="C266" s="4">
        <v>42000</v>
      </c>
      <c r="D266" s="4">
        <v>42000</v>
      </c>
      <c r="E266" s="4">
        <v>42000</v>
      </c>
      <c r="F266" s="4">
        <f t="shared" si="8"/>
        <v>0</v>
      </c>
      <c r="G266" s="4">
        <f t="shared" si="8"/>
        <v>0</v>
      </c>
    </row>
    <row r="267" spans="1:7" x14ac:dyDescent="0.25">
      <c r="A267" t="s">
        <v>67</v>
      </c>
      <c r="B267" s="2">
        <v>50205030</v>
      </c>
      <c r="C267" s="4">
        <v>42000</v>
      </c>
      <c r="D267" s="4">
        <v>42000</v>
      </c>
      <c r="E267" s="4">
        <v>42000</v>
      </c>
      <c r="F267" s="4">
        <f t="shared" si="8"/>
        <v>0</v>
      </c>
      <c r="G267" s="4">
        <f t="shared" si="8"/>
        <v>0</v>
      </c>
    </row>
    <row r="268" spans="1:7" x14ac:dyDescent="0.25">
      <c r="A268" t="s">
        <v>45</v>
      </c>
      <c r="B268" s="2">
        <v>50212990</v>
      </c>
      <c r="C268" s="4">
        <v>24090841.030000001</v>
      </c>
      <c r="D268" s="4">
        <v>24090841.030000001</v>
      </c>
      <c r="E268" s="4">
        <v>18652788.879999999</v>
      </c>
      <c r="F268" s="4">
        <f t="shared" si="8"/>
        <v>0</v>
      </c>
      <c r="G268" s="4">
        <f t="shared" si="8"/>
        <v>5438052.1500000022</v>
      </c>
    </row>
    <row r="269" spans="1:7" x14ac:dyDescent="0.25">
      <c r="A269" t="s">
        <v>69</v>
      </c>
      <c r="B269" s="2">
        <v>50213040</v>
      </c>
      <c r="C269" s="4">
        <v>64924</v>
      </c>
      <c r="D269" s="4">
        <v>64924</v>
      </c>
      <c r="E269" s="4">
        <v>14924</v>
      </c>
      <c r="F269" s="4">
        <f t="shared" si="8"/>
        <v>0</v>
      </c>
      <c r="G269" s="4">
        <f t="shared" si="8"/>
        <v>50000</v>
      </c>
    </row>
    <row r="270" spans="1:7" x14ac:dyDescent="0.25">
      <c r="A270" t="s">
        <v>47</v>
      </c>
      <c r="B270" s="2">
        <v>50213060</v>
      </c>
      <c r="C270" s="4">
        <v>500000</v>
      </c>
      <c r="D270" s="4">
        <v>500000</v>
      </c>
      <c r="E270" s="4">
        <v>460920</v>
      </c>
      <c r="F270" s="4">
        <f t="shared" si="8"/>
        <v>0</v>
      </c>
      <c r="G270" s="4">
        <f t="shared" si="8"/>
        <v>39080</v>
      </c>
    </row>
    <row r="271" spans="1:7" x14ac:dyDescent="0.25">
      <c r="A271" t="s">
        <v>48</v>
      </c>
      <c r="B271" s="2">
        <v>50216010</v>
      </c>
      <c r="C271" s="4">
        <v>105000</v>
      </c>
      <c r="D271" s="4">
        <v>105000</v>
      </c>
      <c r="E271" s="4">
        <v>3200</v>
      </c>
      <c r="F271" s="4">
        <f t="shared" si="8"/>
        <v>0</v>
      </c>
      <c r="G271" s="4">
        <f t="shared" si="8"/>
        <v>101800</v>
      </c>
    </row>
    <row r="272" spans="1:7" x14ac:dyDescent="0.25">
      <c r="A272" t="s">
        <v>49</v>
      </c>
      <c r="B272" s="2">
        <v>50216020</v>
      </c>
      <c r="C272" s="4">
        <v>18003</v>
      </c>
      <c r="D272" s="4">
        <v>18003</v>
      </c>
      <c r="E272" s="4">
        <v>18003</v>
      </c>
      <c r="F272" s="4">
        <f t="shared" si="8"/>
        <v>0</v>
      </c>
      <c r="G272" s="4">
        <f t="shared" si="8"/>
        <v>0</v>
      </c>
    </row>
    <row r="273" spans="1:7" x14ac:dyDescent="0.25">
      <c r="A273" s="1"/>
      <c r="B273" s="3"/>
      <c r="C273" s="5"/>
      <c r="D273" s="5"/>
      <c r="E273" s="5"/>
      <c r="F273" s="5"/>
      <c r="G273" s="5"/>
    </row>
    <row r="274" spans="1:7" s="1" customFormat="1" x14ac:dyDescent="0.25">
      <c r="A274" s="1" t="s">
        <v>78</v>
      </c>
      <c r="B274" s="3">
        <v>300</v>
      </c>
      <c r="C274" s="5">
        <v>900000</v>
      </c>
      <c r="D274" s="5">
        <v>900000</v>
      </c>
      <c r="E274" s="5">
        <v>840877.77</v>
      </c>
      <c r="F274" s="5">
        <f t="shared" si="8"/>
        <v>0</v>
      </c>
      <c r="G274" s="5">
        <f t="shared" si="8"/>
        <v>59122.229999999981</v>
      </c>
    </row>
    <row r="275" spans="1:7" x14ac:dyDescent="0.25">
      <c r="A275" t="s">
        <v>94</v>
      </c>
      <c r="B275" s="2">
        <v>10705020</v>
      </c>
      <c r="C275" s="4">
        <v>150000</v>
      </c>
      <c r="D275" s="4">
        <v>150000</v>
      </c>
      <c r="E275" s="4">
        <v>107100</v>
      </c>
      <c r="F275" s="4">
        <f t="shared" si="8"/>
        <v>0</v>
      </c>
      <c r="G275" s="4">
        <f t="shared" si="8"/>
        <v>42900</v>
      </c>
    </row>
    <row r="276" spans="1:7" x14ac:dyDescent="0.25">
      <c r="A276" t="s">
        <v>95</v>
      </c>
      <c r="B276" s="2">
        <v>10705020</v>
      </c>
      <c r="C276" s="4">
        <v>100000</v>
      </c>
      <c r="D276" s="4">
        <v>100000</v>
      </c>
      <c r="E276" s="4">
        <v>98777.77</v>
      </c>
      <c r="F276" s="4">
        <f t="shared" si="8"/>
        <v>0</v>
      </c>
      <c r="G276" s="4">
        <f t="shared" si="8"/>
        <v>1222.2299999999959</v>
      </c>
    </row>
    <row r="277" spans="1:7" x14ac:dyDescent="0.25">
      <c r="A277" t="s">
        <v>80</v>
      </c>
      <c r="B277" s="2">
        <v>10705110</v>
      </c>
      <c r="C277" s="4">
        <v>650000</v>
      </c>
      <c r="D277" s="4">
        <v>650000</v>
      </c>
      <c r="E277" s="4">
        <v>635000</v>
      </c>
      <c r="F277" s="4">
        <f t="shared" si="8"/>
        <v>0</v>
      </c>
      <c r="G277" s="4">
        <f t="shared" si="8"/>
        <v>15000</v>
      </c>
    </row>
    <row r="278" spans="1:7" x14ac:dyDescent="0.25">
      <c r="B278" s="2"/>
    </row>
    <row r="279" spans="1:7" x14ac:dyDescent="0.25">
      <c r="A279" t="s">
        <v>96</v>
      </c>
      <c r="B279" s="2" t="s">
        <v>10</v>
      </c>
      <c r="C279" s="4">
        <v>29800400.899999999</v>
      </c>
      <c r="D279" s="4">
        <v>20897981.469999999</v>
      </c>
      <c r="E279" s="4">
        <v>12392480.800000001</v>
      </c>
      <c r="F279" s="4">
        <f t="shared" ref="F279:G289" si="10">C279-D279</f>
        <v>8902419.4299999997</v>
      </c>
      <c r="G279" s="4">
        <f t="shared" si="10"/>
        <v>8505500.6699999981</v>
      </c>
    </row>
    <row r="280" spans="1:7" x14ac:dyDescent="0.25">
      <c r="A280" t="s">
        <v>15</v>
      </c>
      <c r="B280" s="2" t="s">
        <v>10</v>
      </c>
      <c r="C280" s="4">
        <v>29800400.899999999</v>
      </c>
      <c r="D280" s="4">
        <v>20897981.469999999</v>
      </c>
      <c r="E280" s="4">
        <v>12392480.800000001</v>
      </c>
      <c r="F280" s="4">
        <f t="shared" si="10"/>
        <v>8902419.4299999997</v>
      </c>
      <c r="G280" s="4">
        <f t="shared" si="10"/>
        <v>8505500.6699999981</v>
      </c>
    </row>
    <row r="281" spans="1:7" x14ac:dyDescent="0.25">
      <c r="B281" s="2"/>
    </row>
    <row r="282" spans="1:7" x14ac:dyDescent="0.25">
      <c r="A282" s="1" t="s">
        <v>97</v>
      </c>
      <c r="B282" s="3">
        <v>9998</v>
      </c>
      <c r="C282" s="5">
        <v>29800400.899999999</v>
      </c>
      <c r="D282" s="5">
        <v>20897981.469999999</v>
      </c>
      <c r="E282" s="5">
        <v>12392480.800000001</v>
      </c>
      <c r="F282" s="5">
        <f t="shared" si="10"/>
        <v>8902419.4299999997</v>
      </c>
      <c r="G282" s="5">
        <f t="shared" si="10"/>
        <v>8505500.6699999981</v>
      </c>
    </row>
    <row r="283" spans="1:7" x14ac:dyDescent="0.25">
      <c r="A283" s="1" t="s">
        <v>19</v>
      </c>
      <c r="B283" s="2">
        <v>100</v>
      </c>
      <c r="C283" s="4">
        <v>29800400.899999999</v>
      </c>
      <c r="D283" s="4">
        <v>20897981.469999999</v>
      </c>
      <c r="E283" s="4">
        <v>12392480.800000001</v>
      </c>
      <c r="F283" s="4">
        <f t="shared" si="10"/>
        <v>8902419.4299999997</v>
      </c>
      <c r="G283" s="4">
        <f t="shared" si="10"/>
        <v>8505500.6699999981</v>
      </c>
    </row>
    <row r="284" spans="1:7" x14ac:dyDescent="0.25">
      <c r="A284" t="s">
        <v>98</v>
      </c>
      <c r="B284" s="2">
        <v>50104990</v>
      </c>
      <c r="C284" s="4">
        <v>11169789.9</v>
      </c>
      <c r="D284" s="4">
        <v>11036124.48</v>
      </c>
      <c r="E284" s="4">
        <f>3819107.64+200</f>
        <v>3819307.64</v>
      </c>
      <c r="F284" s="4">
        <f t="shared" si="10"/>
        <v>133665.41999999993</v>
      </c>
      <c r="G284" s="4">
        <f t="shared" si="10"/>
        <v>7216816.8399999999</v>
      </c>
    </row>
    <row r="285" spans="1:7" x14ac:dyDescent="0.25">
      <c r="A285" t="s">
        <v>99</v>
      </c>
      <c r="B285" s="2">
        <v>50104990</v>
      </c>
      <c r="C285" s="4">
        <v>10000</v>
      </c>
      <c r="D285" s="4">
        <v>0</v>
      </c>
      <c r="E285" s="4">
        <v>0</v>
      </c>
      <c r="F285" s="4">
        <f t="shared" si="10"/>
        <v>10000</v>
      </c>
      <c r="G285" s="4">
        <f t="shared" si="10"/>
        <v>0</v>
      </c>
    </row>
    <row r="286" spans="1:7" x14ac:dyDescent="0.25">
      <c r="A286" t="s">
        <v>100</v>
      </c>
      <c r="B286" s="2">
        <v>50104990</v>
      </c>
      <c r="C286" s="4">
        <v>10261</v>
      </c>
      <c r="D286" s="4">
        <v>10000</v>
      </c>
      <c r="E286" s="4">
        <v>10000</v>
      </c>
      <c r="F286" s="4">
        <f t="shared" si="10"/>
        <v>261</v>
      </c>
      <c r="G286" s="4">
        <f t="shared" si="10"/>
        <v>0</v>
      </c>
    </row>
    <row r="287" spans="1:7" x14ac:dyDescent="0.25">
      <c r="A287" t="s">
        <v>101</v>
      </c>
      <c r="B287" s="2">
        <v>50104990</v>
      </c>
      <c r="C287" s="4">
        <v>1629474</v>
      </c>
      <c r="D287" s="4">
        <v>800000</v>
      </c>
      <c r="E287" s="4">
        <v>77169.72</v>
      </c>
      <c r="F287" s="4">
        <f t="shared" si="10"/>
        <v>829474</v>
      </c>
      <c r="G287" s="4">
        <f t="shared" si="10"/>
        <v>722830.28</v>
      </c>
    </row>
    <row r="288" spans="1:7" x14ac:dyDescent="0.25">
      <c r="A288" t="s">
        <v>102</v>
      </c>
      <c r="B288" s="2">
        <v>50104990</v>
      </c>
      <c r="C288" s="4">
        <v>8336100</v>
      </c>
      <c r="D288" s="4">
        <v>407080.99</v>
      </c>
      <c r="E288" s="4">
        <v>322003.44</v>
      </c>
      <c r="F288" s="4">
        <f t="shared" si="10"/>
        <v>7929019.0099999998</v>
      </c>
      <c r="G288" s="4">
        <f t="shared" si="10"/>
        <v>85077.549999999988</v>
      </c>
    </row>
    <row r="289" spans="1:7" x14ac:dyDescent="0.25">
      <c r="A289" t="s">
        <v>103</v>
      </c>
      <c r="B289" s="2">
        <v>50104990</v>
      </c>
      <c r="C289" s="4">
        <v>8644776</v>
      </c>
      <c r="D289" s="4">
        <v>8644776</v>
      </c>
      <c r="E289" s="4">
        <v>8164000</v>
      </c>
      <c r="F289" s="4">
        <f t="shared" si="10"/>
        <v>0</v>
      </c>
      <c r="G289" s="4">
        <f t="shared" si="10"/>
        <v>480776</v>
      </c>
    </row>
    <row r="294" spans="1:7" x14ac:dyDescent="0.25">
      <c r="A294" t="s">
        <v>107</v>
      </c>
      <c r="B294" t="s">
        <v>108</v>
      </c>
      <c r="C294" s="6"/>
      <c r="D294" s="6"/>
      <c r="E294" s="4" t="s">
        <v>109</v>
      </c>
      <c r="F294" s="6"/>
      <c r="G294" s="6"/>
    </row>
    <row r="295" spans="1:7" x14ac:dyDescent="0.25">
      <c r="C295" s="6"/>
      <c r="D295" s="6"/>
      <c r="F295" s="6"/>
      <c r="G295" s="6"/>
    </row>
    <row r="296" spans="1:7" x14ac:dyDescent="0.25">
      <c r="C296" s="6"/>
      <c r="D296" s="6"/>
      <c r="F296" s="6"/>
      <c r="G296" s="6"/>
    </row>
    <row r="297" spans="1:7" x14ac:dyDescent="0.25">
      <c r="C297" s="6"/>
      <c r="D297" s="6"/>
      <c r="F297" s="6"/>
      <c r="G297" s="6"/>
    </row>
    <row r="298" spans="1:7" x14ac:dyDescent="0.25">
      <c r="A298" s="1" t="s">
        <v>110</v>
      </c>
      <c r="B298" s="1" t="s">
        <v>111</v>
      </c>
      <c r="C298" s="6"/>
      <c r="D298" s="6"/>
      <c r="E298" s="5" t="s">
        <v>112</v>
      </c>
      <c r="F298" s="6"/>
      <c r="G298" s="6"/>
    </row>
    <row r="299" spans="1:7" x14ac:dyDescent="0.25">
      <c r="A299" t="s">
        <v>113</v>
      </c>
      <c r="B299" t="s">
        <v>114</v>
      </c>
      <c r="C299" s="6"/>
      <c r="D299" s="6"/>
      <c r="E299" s="4" t="s">
        <v>115</v>
      </c>
      <c r="F299" s="6"/>
      <c r="G299" s="6"/>
    </row>
  </sheetData>
  <sortState ref="A255:G294">
    <sortCondition ref="B255:B294"/>
  </sortState>
  <mergeCells count="5">
    <mergeCell ref="A1:G1"/>
    <mergeCell ref="A2:G2"/>
    <mergeCell ref="A3:G3"/>
    <mergeCell ref="A5:G5"/>
    <mergeCell ref="A6:G6"/>
  </mergeCells>
  <pageMargins left="0.7" right="0.2" top="0.5" bottom="0.5" header="0.3" footer="0.3"/>
  <pageSetup paperSize="9" scale="8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2025-01-25T08:55:31Z</cp:lastPrinted>
  <dcterms:created xsi:type="dcterms:W3CDTF">2025-01-20T05:49:01Z</dcterms:created>
  <dcterms:modified xsi:type="dcterms:W3CDTF">2025-02-07T00:46:18Z</dcterms:modified>
</cp:coreProperties>
</file>