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 up files\Joseph\SAAOB 2025\SAAAOB to PBO\March 2025\"/>
    </mc:Choice>
  </mc:AlternateContent>
  <bookViews>
    <workbookView xWindow="0" yWindow="0" windowWidth="4080" windowHeight="6465"/>
  </bookViews>
  <sheets>
    <sheet name="Final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62" i="3" l="1"/>
  <c r="F2662" i="3"/>
  <c r="G2661" i="3"/>
  <c r="F2661" i="3"/>
  <c r="G2660" i="3"/>
  <c r="F2660" i="3"/>
  <c r="G2658" i="3"/>
  <c r="F2658" i="3"/>
  <c r="G2657" i="3"/>
  <c r="F2657" i="3"/>
  <c r="G2656" i="3"/>
  <c r="F2656" i="3"/>
  <c r="G2655" i="3"/>
  <c r="F2655" i="3"/>
  <c r="G2654" i="3"/>
  <c r="F2654" i="3"/>
  <c r="G2653" i="3"/>
  <c r="F2653" i="3"/>
  <c r="G2652" i="3"/>
  <c r="F2652" i="3"/>
  <c r="G2651" i="3"/>
  <c r="F2651" i="3"/>
  <c r="G2650" i="3"/>
  <c r="F2650" i="3"/>
  <c r="G2649" i="3"/>
  <c r="F2649" i="3"/>
  <c r="G2648" i="3"/>
  <c r="F2648" i="3"/>
  <c r="G2647" i="3"/>
  <c r="F2647" i="3"/>
  <c r="G2646" i="3"/>
  <c r="F2646" i="3"/>
  <c r="G2645" i="3"/>
  <c r="F2645" i="3"/>
  <c r="G2644" i="3"/>
  <c r="F2644" i="3"/>
  <c r="G2643" i="3"/>
  <c r="F2643" i="3"/>
  <c r="G2642" i="3"/>
  <c r="F2642" i="3"/>
  <c r="G2641" i="3"/>
  <c r="F2641" i="3"/>
  <c r="G2640" i="3"/>
  <c r="F2640" i="3"/>
  <c r="G2639" i="3"/>
  <c r="F2639" i="3"/>
  <c r="G2638" i="3"/>
  <c r="F2638" i="3"/>
  <c r="G2637" i="3"/>
  <c r="F2637" i="3"/>
  <c r="G2636" i="3"/>
  <c r="F2636" i="3"/>
  <c r="G2635" i="3"/>
  <c r="F2635" i="3"/>
  <c r="G2634" i="3"/>
  <c r="F2634" i="3"/>
  <c r="G2633" i="3"/>
  <c r="F2633" i="3"/>
  <c r="G2632" i="3"/>
  <c r="F2632" i="3"/>
  <c r="G2631" i="3"/>
  <c r="F2631" i="3"/>
  <c r="G2630" i="3"/>
  <c r="F2630" i="3"/>
  <c r="G2629" i="3"/>
  <c r="F2629" i="3"/>
  <c r="G2627" i="3"/>
  <c r="F2627" i="3"/>
  <c r="G2626" i="3"/>
  <c r="F2626" i="3"/>
  <c r="G2624" i="3"/>
  <c r="F2624" i="3"/>
  <c r="G2623" i="3"/>
  <c r="F2623" i="3"/>
  <c r="G2622" i="3"/>
  <c r="F2622" i="3"/>
  <c r="G2621" i="3"/>
  <c r="F2621" i="3"/>
  <c r="G2620" i="3"/>
  <c r="F2620" i="3"/>
  <c r="G2618" i="3"/>
  <c r="F2618" i="3"/>
  <c r="G2617" i="3"/>
  <c r="F2617" i="3"/>
  <c r="G2616" i="3"/>
  <c r="F2616" i="3"/>
  <c r="G2615" i="3"/>
  <c r="F2615" i="3"/>
  <c r="G2613" i="3"/>
  <c r="F2613" i="3"/>
  <c r="G2612" i="3"/>
  <c r="F2612" i="3"/>
  <c r="G2611" i="3"/>
  <c r="F2611" i="3"/>
  <c r="G2609" i="3"/>
  <c r="F2609" i="3"/>
  <c r="G2608" i="3"/>
  <c r="F2608" i="3"/>
  <c r="G2606" i="3"/>
  <c r="F2606" i="3"/>
  <c r="G2605" i="3"/>
  <c r="F2605" i="3"/>
  <c r="G2604" i="3"/>
  <c r="F2604" i="3"/>
  <c r="G2603" i="3"/>
  <c r="F2603" i="3"/>
  <c r="G2601" i="3"/>
  <c r="F2601" i="3"/>
  <c r="G2600" i="3"/>
  <c r="F2600" i="3"/>
  <c r="G2598" i="3"/>
  <c r="F2598" i="3"/>
  <c r="G2597" i="3"/>
  <c r="F2597" i="3"/>
  <c r="G2596" i="3"/>
  <c r="F2596" i="3"/>
  <c r="G2595" i="3"/>
  <c r="F2595" i="3"/>
  <c r="G2594" i="3"/>
  <c r="F2594" i="3"/>
  <c r="G2592" i="3"/>
  <c r="F2592" i="3"/>
  <c r="G2591" i="3"/>
  <c r="F2591" i="3"/>
  <c r="G2590" i="3"/>
  <c r="F2590" i="3"/>
  <c r="G2589" i="3"/>
  <c r="F2589" i="3"/>
  <c r="G2588" i="3"/>
  <c r="F2588" i="3"/>
  <c r="G2587" i="3"/>
  <c r="F2587" i="3"/>
  <c r="G2585" i="3"/>
  <c r="F2585" i="3"/>
  <c r="G2584" i="3"/>
  <c r="F2584" i="3"/>
  <c r="G2583" i="3"/>
  <c r="F2583" i="3"/>
  <c r="G2582" i="3"/>
  <c r="F2582" i="3"/>
  <c r="G2581" i="3"/>
  <c r="F2581" i="3"/>
  <c r="G2579" i="3"/>
  <c r="F2579" i="3"/>
  <c r="G2578" i="3"/>
  <c r="F2578" i="3"/>
  <c r="G2577" i="3"/>
  <c r="F2577" i="3"/>
  <c r="G2575" i="3"/>
  <c r="F2575" i="3"/>
  <c r="G2574" i="3"/>
  <c r="F2574" i="3"/>
  <c r="G2572" i="3"/>
  <c r="F2572" i="3"/>
  <c r="G2571" i="3"/>
  <c r="F2571" i="3"/>
  <c r="G2570" i="3"/>
  <c r="F2570" i="3"/>
  <c r="G2569" i="3"/>
  <c r="F2569" i="3"/>
  <c r="G2568" i="3"/>
  <c r="F2568" i="3"/>
  <c r="G2567" i="3"/>
  <c r="F2567" i="3"/>
  <c r="G2566" i="3"/>
  <c r="F2566" i="3"/>
  <c r="G2565" i="3"/>
  <c r="F2565" i="3"/>
  <c r="G2564" i="3"/>
  <c r="F2564" i="3"/>
  <c r="G2563" i="3"/>
  <c r="F2563" i="3"/>
  <c r="G2562" i="3"/>
  <c r="F2562" i="3"/>
  <c r="G2560" i="3"/>
  <c r="F2560" i="3"/>
  <c r="G2559" i="3"/>
  <c r="F2559" i="3"/>
  <c r="G2558" i="3"/>
  <c r="F2558" i="3"/>
  <c r="G2557" i="3"/>
  <c r="F2557" i="3"/>
  <c r="G2556" i="3"/>
  <c r="F2556" i="3"/>
  <c r="G2554" i="3"/>
  <c r="F2554" i="3"/>
  <c r="G2553" i="3"/>
  <c r="F2553" i="3"/>
  <c r="G2552" i="3"/>
  <c r="F2552" i="3"/>
  <c r="G2551" i="3"/>
  <c r="F2551" i="3"/>
  <c r="G2549" i="3"/>
  <c r="F2549" i="3"/>
  <c r="G2548" i="3"/>
  <c r="F2548" i="3"/>
  <c r="G2547" i="3"/>
  <c r="F2547" i="3"/>
  <c r="G2546" i="3"/>
  <c r="F2546" i="3"/>
  <c r="G2544" i="3"/>
  <c r="F2544" i="3"/>
  <c r="G2543" i="3"/>
  <c r="F2543" i="3"/>
  <c r="G2542" i="3"/>
  <c r="F2542" i="3"/>
  <c r="G2541" i="3"/>
  <c r="F2541" i="3"/>
  <c r="G2540" i="3"/>
  <c r="F2540" i="3"/>
  <c r="G2539" i="3"/>
  <c r="F2539" i="3"/>
  <c r="G2537" i="3"/>
  <c r="F2537" i="3"/>
  <c r="G2536" i="3"/>
  <c r="F2536" i="3"/>
  <c r="G2535" i="3"/>
  <c r="F2535" i="3"/>
  <c r="G2534" i="3"/>
  <c r="F2534" i="3"/>
  <c r="G2532" i="3"/>
  <c r="F2532" i="3"/>
  <c r="G2531" i="3"/>
  <c r="F2531" i="3"/>
  <c r="G2530" i="3"/>
  <c r="F2530" i="3"/>
  <c r="G2529" i="3"/>
  <c r="F2529" i="3"/>
  <c r="G2528" i="3"/>
  <c r="F2528" i="3"/>
  <c r="G2526" i="3"/>
  <c r="F2526" i="3"/>
  <c r="G2525" i="3"/>
  <c r="F2525" i="3"/>
  <c r="G2523" i="3"/>
  <c r="F2523" i="3"/>
  <c r="G2522" i="3"/>
  <c r="F2522" i="3"/>
  <c r="G2521" i="3"/>
  <c r="F2521" i="3"/>
  <c r="G2520" i="3"/>
  <c r="F2520" i="3"/>
  <c r="G2519" i="3"/>
  <c r="F2519" i="3"/>
  <c r="G2518" i="3"/>
  <c r="F2518" i="3"/>
  <c r="G2517" i="3"/>
  <c r="F2517" i="3"/>
  <c r="G2516" i="3"/>
  <c r="F2516" i="3"/>
  <c r="G2514" i="3"/>
  <c r="F2514" i="3"/>
  <c r="G2513" i="3"/>
  <c r="F2513" i="3"/>
  <c r="G2512" i="3"/>
  <c r="F2512" i="3"/>
  <c r="G2511" i="3"/>
  <c r="F2511" i="3"/>
  <c r="G2509" i="3"/>
  <c r="F2509" i="3"/>
  <c r="G2508" i="3"/>
  <c r="F2508" i="3"/>
  <c r="G2507" i="3"/>
  <c r="F2507" i="3"/>
  <c r="G2506" i="3"/>
  <c r="F2506" i="3"/>
  <c r="G2505" i="3"/>
  <c r="F2505" i="3"/>
  <c r="G2503" i="3"/>
  <c r="F2503" i="3"/>
  <c r="G2502" i="3"/>
  <c r="F2502" i="3"/>
  <c r="G2501" i="3"/>
  <c r="F2501" i="3"/>
  <c r="G2500" i="3"/>
  <c r="F2500" i="3"/>
  <c r="G2499" i="3"/>
  <c r="F2499" i="3"/>
  <c r="G2498" i="3"/>
  <c r="F2498" i="3"/>
  <c r="G2497" i="3"/>
  <c r="F2497" i="3"/>
  <c r="G2496" i="3"/>
  <c r="F2496" i="3"/>
  <c r="G2495" i="3"/>
  <c r="F2495" i="3"/>
  <c r="G2494" i="3"/>
  <c r="F2494" i="3"/>
  <c r="G2492" i="3"/>
  <c r="F2492" i="3"/>
  <c r="G2491" i="3"/>
  <c r="F2491" i="3"/>
  <c r="G2490" i="3"/>
  <c r="F2490" i="3"/>
  <c r="G2489" i="3"/>
  <c r="F2489" i="3"/>
  <c r="G2488" i="3"/>
  <c r="F2488" i="3"/>
  <c r="G2487" i="3"/>
  <c r="F2487" i="3"/>
  <c r="G2486" i="3"/>
  <c r="F2486" i="3"/>
  <c r="G2485" i="3"/>
  <c r="F2485" i="3"/>
  <c r="G2484" i="3"/>
  <c r="F2484" i="3"/>
  <c r="G2482" i="3"/>
  <c r="F2482" i="3"/>
  <c r="G2481" i="3"/>
  <c r="F2481" i="3"/>
  <c r="G2479" i="3"/>
  <c r="F2479" i="3"/>
  <c r="G2478" i="3"/>
  <c r="F2478" i="3"/>
  <c r="G2476" i="3"/>
  <c r="F2476" i="3"/>
  <c r="G2475" i="3"/>
  <c r="F2475" i="3"/>
  <c r="G2474" i="3"/>
  <c r="F2474" i="3"/>
  <c r="G2473" i="3"/>
  <c r="F2473" i="3"/>
  <c r="G2472" i="3"/>
  <c r="F2472" i="3"/>
  <c r="G2471" i="3"/>
  <c r="F2471" i="3"/>
  <c r="G2470" i="3"/>
  <c r="F2470" i="3"/>
  <c r="G2469" i="3"/>
  <c r="F2469" i="3"/>
  <c r="G2468" i="3"/>
  <c r="F2468" i="3"/>
  <c r="G2466" i="3"/>
  <c r="F2466" i="3"/>
  <c r="G2465" i="3"/>
  <c r="F2465" i="3"/>
  <c r="G2464" i="3"/>
  <c r="F2464" i="3"/>
  <c r="G2463" i="3"/>
  <c r="F2463" i="3"/>
  <c r="G2462" i="3"/>
  <c r="F2462" i="3"/>
  <c r="G2461" i="3"/>
  <c r="F2461" i="3"/>
  <c r="G2460" i="3"/>
  <c r="F2460" i="3"/>
  <c r="G2459" i="3"/>
  <c r="F2459" i="3"/>
  <c r="G2457" i="3"/>
  <c r="F2457" i="3"/>
  <c r="G2456" i="3"/>
  <c r="F2456" i="3"/>
  <c r="G2455" i="3"/>
  <c r="F2455" i="3"/>
  <c r="G2454" i="3"/>
  <c r="F2454" i="3"/>
  <c r="G2453" i="3"/>
  <c r="F2453" i="3"/>
  <c r="G2452" i="3"/>
  <c r="F2452" i="3"/>
  <c r="G2451" i="3"/>
  <c r="F2451" i="3"/>
  <c r="G2450" i="3"/>
  <c r="F2450" i="3"/>
  <c r="G2449" i="3"/>
  <c r="F2449" i="3"/>
  <c r="G2448" i="3"/>
  <c r="F2448" i="3"/>
  <c r="G2447" i="3"/>
  <c r="F2447" i="3"/>
  <c r="G2446" i="3"/>
  <c r="F2446" i="3"/>
  <c r="G2445" i="3"/>
  <c r="F2445" i="3"/>
  <c r="G2443" i="3"/>
  <c r="F2443" i="3"/>
  <c r="G2442" i="3"/>
  <c r="F2442" i="3"/>
  <c r="G2441" i="3"/>
  <c r="F2441" i="3"/>
  <c r="G2440" i="3"/>
  <c r="F2440" i="3"/>
  <c r="G2439" i="3"/>
  <c r="F2439" i="3"/>
  <c r="G2438" i="3"/>
  <c r="F2438" i="3"/>
  <c r="G2437" i="3"/>
  <c r="F2437" i="3"/>
  <c r="G2436" i="3"/>
  <c r="F2436" i="3"/>
  <c r="G2435" i="3"/>
  <c r="F2435" i="3"/>
  <c r="G2434" i="3"/>
  <c r="F2434" i="3"/>
  <c r="G2433" i="3"/>
  <c r="F2433" i="3"/>
  <c r="G2432" i="3"/>
  <c r="F2432" i="3"/>
  <c r="G2430" i="3"/>
  <c r="F2430" i="3"/>
  <c r="G2429" i="3"/>
  <c r="F2429" i="3"/>
  <c r="G2428" i="3"/>
  <c r="F2428" i="3"/>
  <c r="G2427" i="3"/>
  <c r="F2427" i="3"/>
  <c r="G2426" i="3"/>
  <c r="F2426" i="3"/>
  <c r="G2425" i="3"/>
  <c r="F2425" i="3"/>
  <c r="G2424" i="3"/>
  <c r="F2424" i="3"/>
  <c r="G2423" i="3"/>
  <c r="F2423" i="3"/>
  <c r="G2422" i="3"/>
  <c r="F2422" i="3"/>
  <c r="G2421" i="3"/>
  <c r="F2421" i="3"/>
  <c r="G2420" i="3"/>
  <c r="F2420" i="3"/>
  <c r="G2419" i="3"/>
  <c r="F2419" i="3"/>
  <c r="G2418" i="3"/>
  <c r="F2418" i="3"/>
  <c r="G2417" i="3"/>
  <c r="F2417" i="3"/>
  <c r="G2416" i="3"/>
  <c r="F2416" i="3"/>
  <c r="G2414" i="3"/>
  <c r="F2414" i="3"/>
  <c r="G2413" i="3"/>
  <c r="F2413" i="3"/>
  <c r="G2412" i="3"/>
  <c r="F2412" i="3"/>
  <c r="G2411" i="3"/>
  <c r="F2411" i="3"/>
  <c r="G2410" i="3"/>
  <c r="F2410" i="3"/>
  <c r="G2409" i="3"/>
  <c r="F2409" i="3"/>
  <c r="G2408" i="3"/>
  <c r="F2408" i="3"/>
  <c r="G2407" i="3"/>
  <c r="F2407" i="3"/>
  <c r="G2406" i="3"/>
  <c r="F2406" i="3"/>
  <c r="G2405" i="3"/>
  <c r="F2405" i="3"/>
  <c r="G2404" i="3"/>
  <c r="F2404" i="3"/>
  <c r="G2403" i="3"/>
  <c r="F2403" i="3"/>
  <c r="G2402" i="3"/>
  <c r="F2402" i="3"/>
  <c r="G2400" i="3"/>
  <c r="F2400" i="3"/>
  <c r="G2399" i="3"/>
  <c r="F2399" i="3"/>
  <c r="G2398" i="3"/>
  <c r="F2398" i="3"/>
  <c r="G2397" i="3"/>
  <c r="F2397" i="3"/>
  <c r="G2396" i="3"/>
  <c r="F2396" i="3"/>
  <c r="G2395" i="3"/>
  <c r="F2395" i="3"/>
  <c r="G2394" i="3"/>
  <c r="F2394" i="3"/>
  <c r="G2393" i="3"/>
  <c r="F2393" i="3"/>
  <c r="G2391" i="3"/>
  <c r="F2391" i="3"/>
  <c r="G2390" i="3"/>
  <c r="F2390" i="3"/>
  <c r="G2389" i="3"/>
  <c r="F2389" i="3"/>
  <c r="G2388" i="3"/>
  <c r="F2388" i="3"/>
  <c r="G2387" i="3"/>
  <c r="F2387" i="3"/>
  <c r="G2386" i="3"/>
  <c r="F2386" i="3"/>
  <c r="G2385" i="3"/>
  <c r="F2385" i="3"/>
  <c r="G2384" i="3"/>
  <c r="F2384" i="3"/>
  <c r="G2383" i="3"/>
  <c r="F2383" i="3"/>
  <c r="G2382" i="3"/>
  <c r="F2382" i="3"/>
  <c r="G2381" i="3"/>
  <c r="F2381" i="3"/>
  <c r="G2379" i="3"/>
  <c r="F2379" i="3"/>
  <c r="G2378" i="3"/>
  <c r="F2378" i="3"/>
  <c r="G2377" i="3"/>
  <c r="F2377" i="3"/>
  <c r="G2376" i="3"/>
  <c r="F2376" i="3"/>
  <c r="G2375" i="3"/>
  <c r="F2375" i="3"/>
  <c r="G2374" i="3"/>
  <c r="F2374" i="3"/>
  <c r="G2373" i="3"/>
  <c r="F2373" i="3"/>
  <c r="G2372" i="3"/>
  <c r="F2372" i="3"/>
  <c r="G2371" i="3"/>
  <c r="F2371" i="3"/>
  <c r="G2369" i="3"/>
  <c r="F2369" i="3"/>
  <c r="G2368" i="3"/>
  <c r="F2368" i="3"/>
  <c r="G2366" i="3"/>
  <c r="F2366" i="3"/>
  <c r="G2365" i="3"/>
  <c r="F2365" i="3"/>
  <c r="G2364" i="3"/>
  <c r="F2364" i="3"/>
  <c r="G2363" i="3"/>
  <c r="F2363" i="3"/>
  <c r="G2361" i="3"/>
  <c r="F2361" i="3"/>
  <c r="G2360" i="3"/>
  <c r="F2360" i="3"/>
  <c r="G2359" i="3"/>
  <c r="F2359" i="3"/>
  <c r="G2358" i="3"/>
  <c r="F2358" i="3"/>
  <c r="G2357" i="3"/>
  <c r="F2357" i="3"/>
  <c r="G2355" i="3"/>
  <c r="F2355" i="3"/>
  <c r="G2354" i="3"/>
  <c r="F2354" i="3"/>
  <c r="G2353" i="3"/>
  <c r="F2353" i="3"/>
  <c r="G2352" i="3"/>
  <c r="F2352" i="3"/>
  <c r="G2351" i="3"/>
  <c r="F2351" i="3"/>
  <c r="G2350" i="3"/>
  <c r="F2350" i="3"/>
  <c r="G2349" i="3"/>
  <c r="F2349" i="3"/>
  <c r="G2348" i="3"/>
  <c r="F2348" i="3"/>
  <c r="G2347" i="3"/>
  <c r="F2347" i="3"/>
  <c r="G2346" i="3"/>
  <c r="F2346" i="3"/>
  <c r="G2345" i="3"/>
  <c r="F2345" i="3"/>
  <c r="G2344" i="3"/>
  <c r="F2344" i="3"/>
  <c r="G2343" i="3"/>
  <c r="F2343" i="3"/>
  <c r="G2342" i="3"/>
  <c r="F2342" i="3"/>
  <c r="G2341" i="3"/>
  <c r="F2341" i="3"/>
  <c r="G2340" i="3"/>
  <c r="F2340" i="3"/>
  <c r="G2339" i="3"/>
  <c r="F2339" i="3"/>
  <c r="G2338" i="3"/>
  <c r="F2338" i="3"/>
  <c r="F2337" i="3" s="1"/>
  <c r="G2337" i="3"/>
  <c r="E2337" i="3"/>
  <c r="D2337" i="3"/>
  <c r="C2337" i="3"/>
  <c r="G2335" i="3"/>
  <c r="F2335" i="3"/>
  <c r="G2334" i="3"/>
  <c r="F2334" i="3"/>
  <c r="G2333" i="3"/>
  <c r="F2333" i="3"/>
  <c r="G2332" i="3"/>
  <c r="F2332" i="3"/>
  <c r="G2331" i="3"/>
  <c r="F2331" i="3"/>
  <c r="G2330" i="3"/>
  <c r="F2330" i="3"/>
  <c r="G2329" i="3"/>
  <c r="F2329" i="3"/>
  <c r="G2328" i="3"/>
  <c r="F2328" i="3"/>
  <c r="G2327" i="3"/>
  <c r="F2327" i="3"/>
  <c r="G2326" i="3"/>
  <c r="F2326" i="3"/>
  <c r="G2325" i="3"/>
  <c r="F2325" i="3"/>
  <c r="G2324" i="3"/>
  <c r="F2324" i="3"/>
  <c r="G2323" i="3"/>
  <c r="F2323" i="3"/>
  <c r="G2322" i="3"/>
  <c r="F2322" i="3"/>
  <c r="E2322" i="3"/>
  <c r="D2322" i="3"/>
  <c r="C2322" i="3"/>
  <c r="G2320" i="3"/>
  <c r="F2320" i="3"/>
  <c r="G2319" i="3"/>
  <c r="F2319" i="3"/>
  <c r="G2318" i="3"/>
  <c r="F2318" i="3"/>
  <c r="G2317" i="3"/>
  <c r="F2317" i="3"/>
  <c r="G2316" i="3"/>
  <c r="F2316" i="3"/>
  <c r="G2315" i="3"/>
  <c r="F2315" i="3"/>
  <c r="G2314" i="3"/>
  <c r="F2314" i="3"/>
  <c r="G2313" i="3"/>
  <c r="F2313" i="3"/>
  <c r="G2312" i="3"/>
  <c r="F2312" i="3"/>
  <c r="G2311" i="3"/>
  <c r="F2311" i="3"/>
  <c r="G2310" i="3"/>
  <c r="F2310" i="3"/>
  <c r="G2309" i="3"/>
  <c r="F2309" i="3"/>
  <c r="G2308" i="3"/>
  <c r="F2308" i="3"/>
  <c r="G2307" i="3"/>
  <c r="F2307" i="3"/>
  <c r="G2306" i="3"/>
  <c r="F2306" i="3"/>
  <c r="G2305" i="3"/>
  <c r="F2305" i="3"/>
  <c r="G2304" i="3"/>
  <c r="F2304" i="3"/>
  <c r="G2303" i="3"/>
  <c r="F2303" i="3"/>
  <c r="G2302" i="3"/>
  <c r="F2302" i="3"/>
  <c r="G2301" i="3"/>
  <c r="F2301" i="3"/>
  <c r="G2300" i="3"/>
  <c r="F2300" i="3"/>
  <c r="G2299" i="3"/>
  <c r="F2299" i="3"/>
  <c r="G2298" i="3"/>
  <c r="F2298" i="3"/>
  <c r="G2297" i="3"/>
  <c r="F2297" i="3"/>
  <c r="G2296" i="3"/>
  <c r="F2296" i="3"/>
  <c r="G2295" i="3"/>
  <c r="F2295" i="3"/>
  <c r="G2294" i="3"/>
  <c r="F2294" i="3"/>
  <c r="G2293" i="3"/>
  <c r="F2293" i="3"/>
  <c r="G2292" i="3"/>
  <c r="F2292" i="3"/>
  <c r="G2291" i="3"/>
  <c r="F2291" i="3"/>
  <c r="G2290" i="3"/>
  <c r="F2290" i="3"/>
  <c r="G2289" i="3"/>
  <c r="F2289" i="3"/>
  <c r="G2288" i="3"/>
  <c r="F2288" i="3"/>
  <c r="G2287" i="3"/>
  <c r="F2287" i="3"/>
  <c r="G2286" i="3"/>
  <c r="F2286" i="3"/>
  <c r="G2285" i="3"/>
  <c r="F2285" i="3"/>
  <c r="G2284" i="3"/>
  <c r="F2284" i="3"/>
  <c r="G2283" i="3"/>
  <c r="F2283" i="3"/>
  <c r="G2282" i="3"/>
  <c r="F2282" i="3"/>
  <c r="G2281" i="3"/>
  <c r="F2281" i="3"/>
  <c r="G2280" i="3"/>
  <c r="F2280" i="3"/>
  <c r="G2279" i="3"/>
  <c r="F2279" i="3"/>
  <c r="G2278" i="3"/>
  <c r="F2278" i="3"/>
  <c r="G2277" i="3"/>
  <c r="F2277" i="3"/>
  <c r="G2276" i="3"/>
  <c r="F2276" i="3"/>
  <c r="G2275" i="3"/>
  <c r="F2275" i="3"/>
  <c r="G2274" i="3"/>
  <c r="F2274" i="3"/>
  <c r="G2273" i="3"/>
  <c r="F2273" i="3"/>
  <c r="G2272" i="3"/>
  <c r="F2272" i="3"/>
  <c r="G2271" i="3"/>
  <c r="F2271" i="3"/>
  <c r="G2270" i="3"/>
  <c r="F2270" i="3"/>
  <c r="G2269" i="3"/>
  <c r="F2269" i="3"/>
  <c r="G2268" i="3"/>
  <c r="F2268" i="3"/>
  <c r="G2267" i="3"/>
  <c r="F2267" i="3"/>
  <c r="G2266" i="3"/>
  <c r="F2266" i="3"/>
  <c r="G2265" i="3"/>
  <c r="F2265" i="3"/>
  <c r="G2264" i="3"/>
  <c r="F2264" i="3"/>
  <c r="G2263" i="3"/>
  <c r="F2263" i="3"/>
  <c r="G2262" i="3"/>
  <c r="F2262" i="3"/>
  <c r="G2261" i="3"/>
  <c r="F2261" i="3"/>
  <c r="E2260" i="3"/>
  <c r="D2260" i="3"/>
  <c r="G2260" i="3" s="1"/>
  <c r="C2260" i="3"/>
  <c r="F2260" i="3" s="1"/>
  <c r="G2259" i="3"/>
  <c r="F2259" i="3"/>
  <c r="G2258" i="3"/>
  <c r="F2258" i="3"/>
  <c r="G2257" i="3"/>
  <c r="F2257" i="3"/>
  <c r="G2256" i="3"/>
  <c r="F2256" i="3"/>
  <c r="G2255" i="3"/>
  <c r="F2255" i="3"/>
  <c r="G2254" i="3"/>
  <c r="F2254" i="3"/>
  <c r="G2253" i="3"/>
  <c r="F2253" i="3"/>
  <c r="G2252" i="3"/>
  <c r="F2252" i="3"/>
  <c r="G2251" i="3"/>
  <c r="F2251" i="3"/>
  <c r="G2250" i="3"/>
  <c r="F2250" i="3"/>
  <c r="G2248" i="3"/>
  <c r="F2248" i="3"/>
  <c r="G2247" i="3"/>
  <c r="F2247" i="3"/>
  <c r="G2246" i="3"/>
  <c r="F2246" i="3"/>
  <c r="G2245" i="3"/>
  <c r="F2245" i="3"/>
  <c r="G2244" i="3"/>
  <c r="F2244" i="3"/>
  <c r="G2243" i="3"/>
  <c r="F2243" i="3"/>
  <c r="G2242" i="3"/>
  <c r="F2242" i="3"/>
  <c r="G2241" i="3"/>
  <c r="F2241" i="3"/>
  <c r="G2240" i="3"/>
  <c r="F2240" i="3"/>
  <c r="G2239" i="3"/>
  <c r="F2239" i="3"/>
  <c r="G2238" i="3"/>
  <c r="F2238" i="3"/>
  <c r="G2237" i="3"/>
  <c r="F2237" i="3"/>
  <c r="G2236" i="3"/>
  <c r="F2236" i="3"/>
  <c r="G2235" i="3"/>
  <c r="F2235" i="3"/>
  <c r="G2233" i="3"/>
  <c r="F2233" i="3"/>
  <c r="G2232" i="3"/>
  <c r="F2232" i="3"/>
  <c r="G2231" i="3"/>
  <c r="F2231" i="3"/>
  <c r="G2230" i="3"/>
  <c r="F2230" i="3"/>
  <c r="G2229" i="3"/>
  <c r="F2229" i="3"/>
  <c r="G2228" i="3"/>
  <c r="F2228" i="3"/>
  <c r="G2227" i="3"/>
  <c r="F2227" i="3"/>
  <c r="G2226" i="3"/>
  <c r="F2226" i="3"/>
  <c r="G2225" i="3"/>
  <c r="F2225" i="3"/>
  <c r="G2224" i="3"/>
  <c r="F2224" i="3"/>
  <c r="G2223" i="3"/>
  <c r="F2223" i="3"/>
  <c r="G2222" i="3"/>
  <c r="F2222" i="3"/>
  <c r="G2221" i="3"/>
  <c r="F2221" i="3"/>
  <c r="G2220" i="3"/>
  <c r="F2220" i="3"/>
  <c r="G2219" i="3"/>
  <c r="F2219" i="3"/>
  <c r="G2218" i="3"/>
  <c r="F2218" i="3"/>
  <c r="G2217" i="3"/>
  <c r="F2217" i="3"/>
  <c r="G2215" i="3"/>
  <c r="F2215" i="3"/>
  <c r="G2214" i="3"/>
  <c r="F2214" i="3"/>
  <c r="G2213" i="3"/>
  <c r="F2213" i="3"/>
  <c r="G2212" i="3"/>
  <c r="F2212" i="3"/>
  <c r="G2211" i="3"/>
  <c r="F2211" i="3"/>
  <c r="G2209" i="3"/>
  <c r="F2209" i="3"/>
  <c r="G2208" i="3"/>
  <c r="F2208" i="3"/>
  <c r="G2207" i="3"/>
  <c r="F2207" i="3"/>
  <c r="G2206" i="3"/>
  <c r="F2206" i="3"/>
  <c r="G2205" i="3"/>
  <c r="F2205" i="3"/>
  <c r="G2204" i="3"/>
  <c r="F2204" i="3"/>
  <c r="G2203" i="3"/>
  <c r="F2203" i="3"/>
  <c r="G2202" i="3"/>
  <c r="F2202" i="3"/>
  <c r="G2201" i="3"/>
  <c r="F2201" i="3"/>
  <c r="G2200" i="3"/>
  <c r="F2200" i="3"/>
  <c r="G2199" i="3"/>
  <c r="F2199" i="3"/>
  <c r="G2198" i="3"/>
  <c r="F2198" i="3"/>
  <c r="G2197" i="3"/>
  <c r="F2197" i="3"/>
  <c r="G2196" i="3"/>
  <c r="F2196" i="3"/>
  <c r="G2195" i="3"/>
  <c r="F2195" i="3"/>
  <c r="G2194" i="3"/>
  <c r="F2194" i="3"/>
  <c r="G2193" i="3"/>
  <c r="F2193" i="3"/>
  <c r="G2192" i="3"/>
  <c r="F2192" i="3"/>
  <c r="G2191" i="3"/>
  <c r="F2191" i="3"/>
  <c r="G2190" i="3"/>
  <c r="F2190" i="3"/>
  <c r="G2189" i="3"/>
  <c r="F2189" i="3"/>
  <c r="G2188" i="3"/>
  <c r="F2188" i="3"/>
  <c r="G2187" i="3"/>
  <c r="F2187" i="3"/>
  <c r="G2186" i="3"/>
  <c r="F2186" i="3"/>
  <c r="G2185" i="3"/>
  <c r="F2185" i="3"/>
  <c r="G2184" i="3"/>
  <c r="F2184" i="3"/>
  <c r="G2183" i="3"/>
  <c r="F2183" i="3"/>
  <c r="G2182" i="3"/>
  <c r="F2182" i="3"/>
  <c r="G2181" i="3"/>
  <c r="F2181" i="3"/>
  <c r="G2180" i="3"/>
  <c r="F2180" i="3"/>
  <c r="G2179" i="3"/>
  <c r="F2179" i="3"/>
  <c r="G2178" i="3"/>
  <c r="G2177" i="3" s="1"/>
  <c r="F2178" i="3"/>
  <c r="F2177" i="3" s="1"/>
  <c r="E2177" i="3"/>
  <c r="D2177" i="3"/>
  <c r="C2177" i="3"/>
  <c r="G2175" i="3"/>
  <c r="F2175" i="3"/>
  <c r="G2174" i="3"/>
  <c r="F2174" i="3"/>
  <c r="G2173" i="3"/>
  <c r="F2173" i="3"/>
  <c r="G2172" i="3"/>
  <c r="F2172" i="3"/>
  <c r="G2171" i="3"/>
  <c r="F2171" i="3"/>
  <c r="G2170" i="3"/>
  <c r="F2170" i="3"/>
  <c r="G2169" i="3"/>
  <c r="F2169" i="3"/>
  <c r="G2168" i="3"/>
  <c r="F2168" i="3"/>
  <c r="G2167" i="3"/>
  <c r="F2167" i="3"/>
  <c r="G2166" i="3"/>
  <c r="F2166" i="3"/>
  <c r="G2165" i="3"/>
  <c r="F2165" i="3"/>
  <c r="G2164" i="3"/>
  <c r="F2164" i="3"/>
  <c r="G2163" i="3"/>
  <c r="F2163" i="3"/>
  <c r="G2162" i="3"/>
  <c r="F2162" i="3"/>
  <c r="G2161" i="3"/>
  <c r="F2161" i="3"/>
  <c r="G2160" i="3"/>
  <c r="F2160" i="3"/>
  <c r="G2159" i="3"/>
  <c r="F2159" i="3"/>
  <c r="G2158" i="3"/>
  <c r="F2158" i="3"/>
  <c r="G2157" i="3"/>
  <c r="F2157" i="3"/>
  <c r="G2156" i="3"/>
  <c r="F2156" i="3"/>
  <c r="G2155" i="3"/>
  <c r="F2155" i="3"/>
  <c r="G2154" i="3"/>
  <c r="F2154" i="3"/>
  <c r="G2153" i="3"/>
  <c r="F2153" i="3"/>
  <c r="G2152" i="3"/>
  <c r="G2151" i="3" s="1"/>
  <c r="F2152" i="3"/>
  <c r="F2151" i="3"/>
  <c r="E2151" i="3"/>
  <c r="D2151" i="3"/>
  <c r="C2151" i="3"/>
  <c r="G2149" i="3"/>
  <c r="F2149" i="3"/>
  <c r="G2148" i="3"/>
  <c r="F2148" i="3"/>
  <c r="G2147" i="3"/>
  <c r="F2147" i="3"/>
  <c r="G2146" i="3"/>
  <c r="F2146" i="3"/>
  <c r="G2145" i="3"/>
  <c r="F2145" i="3"/>
  <c r="G2144" i="3"/>
  <c r="F2144" i="3"/>
  <c r="G2143" i="3"/>
  <c r="F2143" i="3"/>
  <c r="G2142" i="3"/>
  <c r="F2142" i="3"/>
  <c r="G2141" i="3"/>
  <c r="F2141" i="3"/>
  <c r="G2140" i="3"/>
  <c r="F2140" i="3"/>
  <c r="G2139" i="3"/>
  <c r="F2139" i="3"/>
  <c r="G2138" i="3"/>
  <c r="F2138" i="3"/>
  <c r="G2137" i="3"/>
  <c r="F2137" i="3"/>
  <c r="G2136" i="3"/>
  <c r="F2136" i="3"/>
  <c r="G2135" i="3"/>
  <c r="F2135" i="3"/>
  <c r="G2134" i="3"/>
  <c r="F2134" i="3"/>
  <c r="G2133" i="3"/>
  <c r="F2133" i="3"/>
  <c r="E2132" i="3"/>
  <c r="D2132" i="3"/>
  <c r="G2132" i="3" s="1"/>
  <c r="C2132" i="3"/>
  <c r="F2132" i="3" s="1"/>
  <c r="G2131" i="3"/>
  <c r="F2131" i="3"/>
  <c r="G2129" i="3"/>
  <c r="F2129" i="3"/>
  <c r="G2128" i="3"/>
  <c r="F2128" i="3"/>
  <c r="G2127" i="3"/>
  <c r="F2127" i="3"/>
  <c r="G2126" i="3"/>
  <c r="F2126" i="3"/>
  <c r="G2125" i="3"/>
  <c r="F2125" i="3"/>
  <c r="G2124" i="3"/>
  <c r="F2124" i="3"/>
  <c r="G2123" i="3"/>
  <c r="F2123" i="3"/>
  <c r="G2122" i="3"/>
  <c r="F2122" i="3"/>
  <c r="G2121" i="3"/>
  <c r="F2121" i="3"/>
  <c r="G2120" i="3"/>
  <c r="F2120" i="3"/>
  <c r="G2119" i="3"/>
  <c r="F2119" i="3"/>
  <c r="G2118" i="3"/>
  <c r="F2118" i="3"/>
  <c r="G2117" i="3"/>
  <c r="F2117" i="3"/>
  <c r="G2116" i="3"/>
  <c r="F2116" i="3"/>
  <c r="G2115" i="3"/>
  <c r="F2115" i="3"/>
  <c r="G2114" i="3"/>
  <c r="F2114" i="3"/>
  <c r="G2113" i="3"/>
  <c r="F2113" i="3"/>
  <c r="G2112" i="3"/>
  <c r="F2112" i="3"/>
  <c r="G2111" i="3"/>
  <c r="F2111" i="3"/>
  <c r="G2109" i="3"/>
  <c r="F2109" i="3"/>
  <c r="G2108" i="3"/>
  <c r="F2108" i="3"/>
  <c r="G2107" i="3"/>
  <c r="F2107" i="3"/>
  <c r="G2106" i="3"/>
  <c r="F2106" i="3"/>
  <c r="G2105" i="3"/>
  <c r="F2105" i="3"/>
  <c r="G2104" i="3"/>
  <c r="F2104" i="3"/>
  <c r="G2103" i="3"/>
  <c r="F2103" i="3"/>
  <c r="G2102" i="3"/>
  <c r="F2102" i="3"/>
  <c r="G2101" i="3"/>
  <c r="F2101" i="3"/>
  <c r="G2100" i="3"/>
  <c r="F2100" i="3"/>
  <c r="G2098" i="3"/>
  <c r="F2098" i="3"/>
  <c r="G2097" i="3"/>
  <c r="F2097" i="3"/>
  <c r="G2096" i="3"/>
  <c r="F2096" i="3"/>
  <c r="G2095" i="3"/>
  <c r="F2095" i="3"/>
  <c r="G2094" i="3"/>
  <c r="F2094" i="3"/>
  <c r="G2093" i="3"/>
  <c r="F2093" i="3"/>
  <c r="G2092" i="3"/>
  <c r="F2092" i="3"/>
  <c r="G2091" i="3"/>
  <c r="F2091" i="3"/>
  <c r="G2090" i="3"/>
  <c r="F2090" i="3"/>
  <c r="G2089" i="3"/>
  <c r="F2089" i="3"/>
  <c r="G2088" i="3"/>
  <c r="F2088" i="3"/>
  <c r="G2087" i="3"/>
  <c r="F2087" i="3"/>
  <c r="G2086" i="3"/>
  <c r="F2086" i="3"/>
  <c r="G2085" i="3"/>
  <c r="F2085" i="3"/>
  <c r="G2084" i="3"/>
  <c r="F2084" i="3"/>
  <c r="G2082" i="3"/>
  <c r="F2082" i="3"/>
  <c r="G2081" i="3"/>
  <c r="F2081" i="3"/>
  <c r="G2080" i="3"/>
  <c r="F2080" i="3"/>
  <c r="G2079" i="3"/>
  <c r="F2079" i="3"/>
  <c r="G2078" i="3"/>
  <c r="F2078" i="3"/>
  <c r="G2077" i="3"/>
  <c r="F2077" i="3"/>
  <c r="G2076" i="3"/>
  <c r="F2076" i="3"/>
  <c r="G2075" i="3"/>
  <c r="F2075" i="3"/>
  <c r="G2074" i="3"/>
  <c r="F2074" i="3"/>
  <c r="G2072" i="3"/>
  <c r="F2072" i="3"/>
  <c r="G2071" i="3"/>
  <c r="F2071" i="3"/>
  <c r="G2070" i="3"/>
  <c r="F2070" i="3"/>
  <c r="G2069" i="3"/>
  <c r="F2069" i="3"/>
  <c r="G2068" i="3"/>
  <c r="F2068" i="3"/>
  <c r="G2067" i="3"/>
  <c r="F2067" i="3"/>
  <c r="G2066" i="3"/>
  <c r="F2066" i="3"/>
  <c r="G2065" i="3"/>
  <c r="F2065" i="3"/>
  <c r="G2064" i="3"/>
  <c r="F2064" i="3"/>
  <c r="G2063" i="3"/>
  <c r="F2063" i="3"/>
  <c r="G2061" i="3"/>
  <c r="F2061" i="3"/>
  <c r="G2060" i="3"/>
  <c r="F2060" i="3"/>
  <c r="G2059" i="3"/>
  <c r="F2059" i="3"/>
  <c r="G2058" i="3"/>
  <c r="F2058" i="3"/>
  <c r="G2057" i="3"/>
  <c r="F2057" i="3"/>
  <c r="G2056" i="3"/>
  <c r="F2056" i="3"/>
  <c r="G2055" i="3"/>
  <c r="F2055" i="3"/>
  <c r="G2054" i="3"/>
  <c r="F2054" i="3"/>
  <c r="G2053" i="3"/>
  <c r="F2053" i="3"/>
  <c r="G2052" i="3"/>
  <c r="F2052" i="3"/>
  <c r="G2051" i="3"/>
  <c r="F2051" i="3"/>
  <c r="G2050" i="3"/>
  <c r="F2050" i="3"/>
  <c r="G2048" i="3"/>
  <c r="F2048" i="3"/>
  <c r="G2047" i="3"/>
  <c r="F2047" i="3"/>
  <c r="G2046" i="3"/>
  <c r="F2046" i="3"/>
  <c r="G2045" i="3"/>
  <c r="F2045" i="3"/>
  <c r="G2044" i="3"/>
  <c r="F2044" i="3"/>
  <c r="G2043" i="3"/>
  <c r="F2043" i="3"/>
  <c r="G2042" i="3"/>
  <c r="F2042" i="3"/>
  <c r="G2041" i="3"/>
  <c r="F2041" i="3"/>
  <c r="G2040" i="3"/>
  <c r="F2040" i="3"/>
  <c r="G2039" i="3"/>
  <c r="F2039" i="3"/>
  <c r="G2038" i="3"/>
  <c r="F2038" i="3"/>
  <c r="G2037" i="3"/>
  <c r="F2037" i="3"/>
  <c r="G2036" i="3"/>
  <c r="F2036" i="3"/>
  <c r="G2035" i="3"/>
  <c r="F2035" i="3"/>
  <c r="G2034" i="3"/>
  <c r="F2034" i="3"/>
  <c r="G2033" i="3"/>
  <c r="F2033" i="3"/>
  <c r="F2032" i="3"/>
  <c r="E2032" i="3"/>
  <c r="D2032" i="3"/>
  <c r="G2032" i="3" s="1"/>
  <c r="C2032" i="3"/>
  <c r="G2031" i="3"/>
  <c r="F2031" i="3"/>
  <c r="G2029" i="3"/>
  <c r="F2029" i="3"/>
  <c r="G2028" i="3"/>
  <c r="F2028" i="3"/>
  <c r="G2027" i="3"/>
  <c r="F2027" i="3"/>
  <c r="G2026" i="3"/>
  <c r="F2026" i="3"/>
  <c r="G2025" i="3"/>
  <c r="F2025" i="3"/>
  <c r="G2024" i="3"/>
  <c r="F2024" i="3"/>
  <c r="G2023" i="3"/>
  <c r="F2023" i="3"/>
  <c r="G2022" i="3"/>
  <c r="F2022" i="3"/>
  <c r="G2021" i="3"/>
  <c r="F2021" i="3"/>
  <c r="G2020" i="3"/>
  <c r="F2020" i="3"/>
  <c r="G2019" i="3"/>
  <c r="F2019" i="3"/>
  <c r="G2018" i="3"/>
  <c r="F2018" i="3"/>
  <c r="G2017" i="3"/>
  <c r="F2017" i="3"/>
  <c r="G2016" i="3"/>
  <c r="F2016" i="3"/>
  <c r="G2015" i="3"/>
  <c r="F2015" i="3"/>
  <c r="G2014" i="3"/>
  <c r="F2014" i="3"/>
  <c r="G2013" i="3"/>
  <c r="F2013" i="3"/>
  <c r="G2011" i="3"/>
  <c r="F2011" i="3"/>
  <c r="G2010" i="3"/>
  <c r="F2010" i="3"/>
  <c r="G2009" i="3"/>
  <c r="F2009" i="3"/>
  <c r="G2008" i="3"/>
  <c r="F2008" i="3"/>
  <c r="G2007" i="3"/>
  <c r="F2007" i="3"/>
  <c r="G2006" i="3"/>
  <c r="F2006" i="3"/>
  <c r="G2005" i="3"/>
  <c r="F2005" i="3"/>
  <c r="G2004" i="3"/>
  <c r="F2004" i="3"/>
  <c r="G2003" i="3"/>
  <c r="F2003" i="3"/>
  <c r="G2002" i="3"/>
  <c r="F2002" i="3"/>
  <c r="G2001" i="3"/>
  <c r="F2001" i="3"/>
  <c r="G2000" i="3"/>
  <c r="F2000" i="3"/>
  <c r="G1999" i="3"/>
  <c r="F1999" i="3"/>
  <c r="G1997" i="3"/>
  <c r="F1997" i="3"/>
  <c r="G1996" i="3"/>
  <c r="F1996" i="3"/>
  <c r="G1995" i="3"/>
  <c r="F1995" i="3"/>
  <c r="G1994" i="3"/>
  <c r="F1994" i="3"/>
  <c r="G1993" i="3"/>
  <c r="F1993" i="3"/>
  <c r="G1992" i="3"/>
  <c r="F1992" i="3"/>
  <c r="G1991" i="3"/>
  <c r="F1991" i="3"/>
  <c r="G1990" i="3"/>
  <c r="F1990" i="3"/>
  <c r="G1989" i="3"/>
  <c r="F1989" i="3"/>
  <c r="G1987" i="3"/>
  <c r="F1987" i="3"/>
  <c r="G1986" i="3"/>
  <c r="F1986" i="3"/>
  <c r="G1985" i="3"/>
  <c r="F1985" i="3"/>
  <c r="G1984" i="3"/>
  <c r="F1984" i="3"/>
  <c r="G1983" i="3"/>
  <c r="F1983" i="3"/>
  <c r="G1982" i="3"/>
  <c r="F1982" i="3"/>
  <c r="G1981" i="3"/>
  <c r="F1981" i="3"/>
  <c r="G1980" i="3"/>
  <c r="F1980" i="3"/>
  <c r="G1979" i="3"/>
  <c r="F1979" i="3"/>
  <c r="G1977" i="3"/>
  <c r="F1977" i="3"/>
  <c r="G1976" i="3"/>
  <c r="F1976" i="3"/>
  <c r="G1975" i="3"/>
  <c r="F1975" i="3"/>
  <c r="G1974" i="3"/>
  <c r="F1974" i="3"/>
  <c r="G1973" i="3"/>
  <c r="F1973" i="3"/>
  <c r="G1972" i="3"/>
  <c r="F1972" i="3"/>
  <c r="G1971" i="3"/>
  <c r="F1971" i="3"/>
  <c r="G1969" i="3"/>
  <c r="F1969" i="3"/>
  <c r="G1968" i="3"/>
  <c r="F1968" i="3"/>
  <c r="G1967" i="3"/>
  <c r="F1967" i="3"/>
  <c r="G1966" i="3"/>
  <c r="F1966" i="3"/>
  <c r="G1965" i="3"/>
  <c r="F1965" i="3"/>
  <c r="G1964" i="3"/>
  <c r="F1964" i="3"/>
  <c r="G1963" i="3"/>
  <c r="F1963" i="3"/>
  <c r="G1962" i="3"/>
  <c r="F1962" i="3"/>
  <c r="G1961" i="3"/>
  <c r="F1961" i="3"/>
  <c r="G1960" i="3"/>
  <c r="F1960" i="3"/>
  <c r="G1959" i="3"/>
  <c r="F1959" i="3"/>
  <c r="G1958" i="3"/>
  <c r="F1958" i="3"/>
  <c r="G1957" i="3"/>
  <c r="F1957" i="3"/>
  <c r="G1956" i="3"/>
  <c r="F1956" i="3"/>
  <c r="G1955" i="3"/>
  <c r="F1955" i="3"/>
  <c r="G1954" i="3"/>
  <c r="F1954" i="3"/>
  <c r="G1953" i="3"/>
  <c r="E1953" i="3"/>
  <c r="D1953" i="3"/>
  <c r="C1953" i="3"/>
  <c r="F1953" i="3" s="1"/>
  <c r="G1952" i="3"/>
  <c r="F1952" i="3"/>
  <c r="G1950" i="3"/>
  <c r="F1950" i="3"/>
  <c r="G1949" i="3"/>
  <c r="F1949" i="3"/>
  <c r="G1948" i="3"/>
  <c r="F1948" i="3"/>
  <c r="G1947" i="3"/>
  <c r="F1947" i="3"/>
  <c r="G1946" i="3"/>
  <c r="F1946" i="3"/>
  <c r="G1945" i="3"/>
  <c r="F1945" i="3"/>
  <c r="G1944" i="3"/>
  <c r="F1944" i="3"/>
  <c r="G1943" i="3"/>
  <c r="F1943" i="3"/>
  <c r="G1942" i="3"/>
  <c r="F1942" i="3"/>
  <c r="G1941" i="3"/>
  <c r="F1941" i="3"/>
  <c r="G1940" i="3"/>
  <c r="F1940" i="3"/>
  <c r="G1939" i="3"/>
  <c r="F1939" i="3"/>
  <c r="G1938" i="3"/>
  <c r="F1938" i="3"/>
  <c r="G1937" i="3"/>
  <c r="F1937" i="3"/>
  <c r="G1936" i="3"/>
  <c r="F1936" i="3"/>
  <c r="G1935" i="3"/>
  <c r="F1935" i="3"/>
  <c r="G1934" i="3"/>
  <c r="F1934" i="3"/>
  <c r="G1933" i="3"/>
  <c r="F1933" i="3"/>
  <c r="G1931" i="3"/>
  <c r="F1931" i="3"/>
  <c r="G1930" i="3"/>
  <c r="F1930" i="3"/>
  <c r="G1929" i="3"/>
  <c r="F1929" i="3"/>
  <c r="G1928" i="3"/>
  <c r="F1928" i="3"/>
  <c r="G1927" i="3"/>
  <c r="F1927" i="3"/>
  <c r="G1926" i="3"/>
  <c r="F1926" i="3"/>
  <c r="G1925" i="3"/>
  <c r="F1925" i="3"/>
  <c r="G1923" i="3"/>
  <c r="F1923" i="3"/>
  <c r="G1922" i="3"/>
  <c r="F1922" i="3"/>
  <c r="G1921" i="3"/>
  <c r="F1921" i="3"/>
  <c r="G1920" i="3"/>
  <c r="F1920" i="3"/>
  <c r="G1919" i="3"/>
  <c r="F1919" i="3"/>
  <c r="G1918" i="3"/>
  <c r="F1918" i="3"/>
  <c r="G1917" i="3"/>
  <c r="F1917" i="3"/>
  <c r="G1916" i="3"/>
  <c r="F1916" i="3"/>
  <c r="G1914" i="3"/>
  <c r="F1914" i="3"/>
  <c r="G1913" i="3"/>
  <c r="F1913" i="3"/>
  <c r="G1912" i="3"/>
  <c r="F1912" i="3"/>
  <c r="G1911" i="3"/>
  <c r="F1911" i="3"/>
  <c r="G1910" i="3"/>
  <c r="F1910" i="3"/>
  <c r="G1909" i="3"/>
  <c r="F1909" i="3"/>
  <c r="G1908" i="3"/>
  <c r="F1908" i="3"/>
  <c r="G1907" i="3"/>
  <c r="F1907" i="3"/>
  <c r="G1906" i="3"/>
  <c r="F1906" i="3"/>
  <c r="G1905" i="3"/>
  <c r="F1905" i="3"/>
  <c r="G1904" i="3"/>
  <c r="F1904" i="3"/>
  <c r="G1902" i="3"/>
  <c r="F1902" i="3"/>
  <c r="G1901" i="3"/>
  <c r="F1901" i="3"/>
  <c r="G1900" i="3"/>
  <c r="F1900" i="3"/>
  <c r="G1899" i="3"/>
  <c r="F1899" i="3"/>
  <c r="G1898" i="3"/>
  <c r="F1898" i="3"/>
  <c r="G1896" i="3"/>
  <c r="F1896" i="3"/>
  <c r="G1895" i="3"/>
  <c r="F1895" i="3"/>
  <c r="G1893" i="3"/>
  <c r="F1893" i="3"/>
  <c r="G1892" i="3"/>
  <c r="F1892" i="3"/>
  <c r="G1890" i="3"/>
  <c r="F1890" i="3"/>
  <c r="G1889" i="3"/>
  <c r="F1889" i="3"/>
  <c r="G1888" i="3"/>
  <c r="F1888" i="3"/>
  <c r="G1887" i="3"/>
  <c r="F1887" i="3"/>
  <c r="G1886" i="3"/>
  <c r="F1886" i="3"/>
  <c r="G1885" i="3"/>
  <c r="F1885" i="3"/>
  <c r="G1884" i="3"/>
  <c r="F1884" i="3"/>
  <c r="G1883" i="3"/>
  <c r="F1883" i="3"/>
  <c r="G1881" i="3"/>
  <c r="F1881" i="3"/>
  <c r="G1880" i="3"/>
  <c r="F1880" i="3"/>
  <c r="G1879" i="3"/>
  <c r="F1879" i="3"/>
  <c r="G1878" i="3"/>
  <c r="F1878" i="3"/>
  <c r="G1877" i="3"/>
  <c r="F1877" i="3"/>
  <c r="G1876" i="3"/>
  <c r="F1876" i="3"/>
  <c r="G1875" i="3"/>
  <c r="F1875" i="3"/>
  <c r="G1873" i="3"/>
  <c r="F1873" i="3"/>
  <c r="G1872" i="3"/>
  <c r="F1872" i="3"/>
  <c r="G1871" i="3"/>
  <c r="F1871" i="3"/>
  <c r="G1870" i="3"/>
  <c r="F1870" i="3"/>
  <c r="G1869" i="3"/>
  <c r="F1869" i="3"/>
  <c r="G1868" i="3"/>
  <c r="F1868" i="3"/>
  <c r="G1867" i="3"/>
  <c r="F1867" i="3"/>
  <c r="G1866" i="3"/>
  <c r="F1866" i="3"/>
  <c r="G1864" i="3"/>
  <c r="F1864" i="3"/>
  <c r="G1863" i="3"/>
  <c r="F1863" i="3"/>
  <c r="G1861" i="3"/>
  <c r="F1861" i="3"/>
  <c r="G1860" i="3"/>
  <c r="F1860" i="3"/>
  <c r="G1859" i="3"/>
  <c r="F1859" i="3"/>
  <c r="G1858" i="3"/>
  <c r="F1858" i="3"/>
  <c r="G1857" i="3"/>
  <c r="F1857" i="3"/>
  <c r="G1856" i="3"/>
  <c r="F1856" i="3"/>
  <c r="G1855" i="3"/>
  <c r="F1855" i="3"/>
  <c r="G1854" i="3"/>
  <c r="F1854" i="3"/>
  <c r="G1852" i="3"/>
  <c r="F1852" i="3"/>
  <c r="G1851" i="3"/>
  <c r="F1851" i="3"/>
  <c r="G1850" i="3"/>
  <c r="F1850" i="3"/>
  <c r="G1849" i="3"/>
  <c r="F1849" i="3"/>
  <c r="G1848" i="3"/>
  <c r="F1848" i="3"/>
  <c r="G1846" i="3"/>
  <c r="F1846" i="3"/>
  <c r="G1845" i="3"/>
  <c r="F1845" i="3"/>
  <c r="G1844" i="3"/>
  <c r="F1844" i="3"/>
  <c r="G1843" i="3"/>
  <c r="F1843" i="3"/>
  <c r="G1842" i="3"/>
  <c r="F1842" i="3"/>
  <c r="G1841" i="3"/>
  <c r="F1841" i="3"/>
  <c r="G1839" i="3"/>
  <c r="F1839" i="3"/>
  <c r="G1838" i="3"/>
  <c r="F1838" i="3"/>
  <c r="G1837" i="3"/>
  <c r="F1837" i="3"/>
  <c r="G1836" i="3"/>
  <c r="F1836" i="3"/>
  <c r="G1835" i="3"/>
  <c r="F1835" i="3"/>
  <c r="G1834" i="3"/>
  <c r="F1834" i="3"/>
  <c r="G1833" i="3"/>
  <c r="F1833" i="3"/>
  <c r="G1832" i="3"/>
  <c r="F1832" i="3"/>
  <c r="G1831" i="3"/>
  <c r="F1831" i="3"/>
  <c r="G1829" i="3"/>
  <c r="F1829" i="3"/>
  <c r="G1828" i="3"/>
  <c r="F1828" i="3"/>
  <c r="G1827" i="3"/>
  <c r="F1827" i="3"/>
  <c r="G1826" i="3"/>
  <c r="F1826" i="3"/>
  <c r="G1825" i="3"/>
  <c r="F1825" i="3"/>
  <c r="G1824" i="3"/>
  <c r="F1824" i="3"/>
  <c r="G1823" i="3"/>
  <c r="F1823" i="3"/>
  <c r="G1822" i="3"/>
  <c r="F1822" i="3"/>
  <c r="G1820" i="3"/>
  <c r="F1820" i="3"/>
  <c r="G1819" i="3"/>
  <c r="F1819" i="3"/>
  <c r="G1818" i="3"/>
  <c r="F1818" i="3"/>
  <c r="G1817" i="3"/>
  <c r="F1817" i="3"/>
  <c r="G1816" i="3"/>
  <c r="F1816" i="3"/>
  <c r="G1815" i="3"/>
  <c r="F1815" i="3"/>
  <c r="G1814" i="3"/>
  <c r="F1814" i="3"/>
  <c r="G1813" i="3"/>
  <c r="F1813" i="3"/>
  <c r="G1812" i="3"/>
  <c r="F1812" i="3"/>
  <c r="G1811" i="3"/>
  <c r="F1811" i="3"/>
  <c r="G1810" i="3"/>
  <c r="F1810" i="3"/>
  <c r="G1808" i="3"/>
  <c r="F1808" i="3"/>
  <c r="G1807" i="3"/>
  <c r="F1807" i="3"/>
  <c r="G1806" i="3"/>
  <c r="F1806" i="3"/>
  <c r="G1805" i="3"/>
  <c r="F1805" i="3"/>
  <c r="G1804" i="3"/>
  <c r="F1804" i="3"/>
  <c r="G1803" i="3"/>
  <c r="F1803" i="3"/>
  <c r="G1802" i="3"/>
  <c r="F1802" i="3"/>
  <c r="G1801" i="3"/>
  <c r="F1801" i="3"/>
  <c r="G1799" i="3"/>
  <c r="F1799" i="3"/>
  <c r="G1798" i="3"/>
  <c r="F1798" i="3"/>
  <c r="G1797" i="3"/>
  <c r="F1797" i="3"/>
  <c r="G1796" i="3"/>
  <c r="F1796" i="3"/>
  <c r="G1795" i="3"/>
  <c r="F1795" i="3"/>
  <c r="F1794" i="3"/>
  <c r="E1794" i="3"/>
  <c r="D1794" i="3"/>
  <c r="G1794" i="3" s="1"/>
  <c r="C1794" i="3"/>
  <c r="G1792" i="3"/>
  <c r="F1792" i="3"/>
  <c r="G1791" i="3"/>
  <c r="F1791" i="3"/>
  <c r="G1790" i="3"/>
  <c r="F1790" i="3"/>
  <c r="G1789" i="3"/>
  <c r="F1789" i="3"/>
  <c r="G1788" i="3"/>
  <c r="F1788" i="3"/>
  <c r="G1787" i="3"/>
  <c r="F1787" i="3"/>
  <c r="G1786" i="3"/>
  <c r="F1786" i="3"/>
  <c r="G1785" i="3"/>
  <c r="F1785" i="3"/>
  <c r="G1784" i="3"/>
  <c r="F1784" i="3"/>
  <c r="G1783" i="3"/>
  <c r="F1783" i="3"/>
  <c r="G1782" i="3"/>
  <c r="F1782" i="3"/>
  <c r="G1781" i="3"/>
  <c r="F1781" i="3"/>
  <c r="G1780" i="3"/>
  <c r="F1780" i="3"/>
  <c r="G1779" i="3"/>
  <c r="F1779" i="3"/>
  <c r="G1778" i="3"/>
  <c r="F1778" i="3"/>
  <c r="G1777" i="3"/>
  <c r="F1777" i="3"/>
  <c r="G1776" i="3"/>
  <c r="F1776" i="3"/>
  <c r="G1775" i="3"/>
  <c r="F1775" i="3"/>
  <c r="G1774" i="3"/>
  <c r="F1774" i="3"/>
  <c r="E1773" i="3"/>
  <c r="D1773" i="3"/>
  <c r="G1773" i="3" s="1"/>
  <c r="C1773" i="3"/>
  <c r="F1773" i="3" s="1"/>
  <c r="G1772" i="3"/>
  <c r="F1772" i="3"/>
  <c r="G1770" i="3"/>
  <c r="F1770" i="3"/>
  <c r="G1769" i="3"/>
  <c r="F1769" i="3"/>
  <c r="G1768" i="3"/>
  <c r="F1768" i="3"/>
  <c r="G1767" i="3"/>
  <c r="F1767" i="3"/>
  <c r="G1766" i="3"/>
  <c r="F1766" i="3"/>
  <c r="G1765" i="3"/>
  <c r="F1765" i="3"/>
  <c r="G1764" i="3"/>
  <c r="F1764" i="3"/>
  <c r="G1763" i="3"/>
  <c r="F1763" i="3"/>
  <c r="G1762" i="3"/>
  <c r="F1762" i="3"/>
  <c r="G1761" i="3"/>
  <c r="F1761" i="3"/>
  <c r="G1760" i="3"/>
  <c r="F1760" i="3"/>
  <c r="G1759" i="3"/>
  <c r="F1759" i="3"/>
  <c r="G1758" i="3"/>
  <c r="F1758" i="3"/>
  <c r="G1757" i="3"/>
  <c r="F1757" i="3"/>
  <c r="G1756" i="3"/>
  <c r="F1756" i="3"/>
  <c r="G1755" i="3"/>
  <c r="F1755" i="3"/>
  <c r="G1754" i="3"/>
  <c r="F1754" i="3"/>
  <c r="G1753" i="3"/>
  <c r="F1753" i="3"/>
  <c r="G1751" i="3"/>
  <c r="F1751" i="3"/>
  <c r="G1750" i="3"/>
  <c r="F1750" i="3"/>
  <c r="G1749" i="3"/>
  <c r="F1749" i="3"/>
  <c r="G1748" i="3"/>
  <c r="F1748" i="3"/>
  <c r="G1746" i="3"/>
  <c r="F1746" i="3"/>
  <c r="G1745" i="3"/>
  <c r="F1745" i="3"/>
  <c r="G1744" i="3"/>
  <c r="F1744" i="3"/>
  <c r="G1743" i="3"/>
  <c r="F1743" i="3"/>
  <c r="G1742" i="3"/>
  <c r="F1742" i="3"/>
  <c r="G1741" i="3"/>
  <c r="F1741" i="3"/>
  <c r="G1739" i="3"/>
  <c r="F1739" i="3"/>
  <c r="G1738" i="3"/>
  <c r="F1738" i="3"/>
  <c r="G1737" i="3"/>
  <c r="F1737" i="3"/>
  <c r="G1736" i="3"/>
  <c r="F1736" i="3"/>
  <c r="G1735" i="3"/>
  <c r="F1735" i="3"/>
  <c r="G1734" i="3"/>
  <c r="F1734" i="3"/>
  <c r="G1733" i="3"/>
  <c r="F1733" i="3"/>
  <c r="G1732" i="3"/>
  <c r="F1732" i="3"/>
  <c r="G1731" i="3"/>
  <c r="F1731" i="3"/>
  <c r="G1730" i="3"/>
  <c r="F1730" i="3"/>
  <c r="G1729" i="3"/>
  <c r="F1729" i="3"/>
  <c r="G1727" i="3"/>
  <c r="F1727" i="3"/>
  <c r="G1726" i="3"/>
  <c r="F1726" i="3"/>
  <c r="G1725" i="3"/>
  <c r="F1725" i="3"/>
  <c r="G1724" i="3"/>
  <c r="F1724" i="3"/>
  <c r="G1723" i="3"/>
  <c r="F1723" i="3"/>
  <c r="G1722" i="3"/>
  <c r="F1722" i="3"/>
  <c r="G1721" i="3"/>
  <c r="F1721" i="3"/>
  <c r="G1720" i="3"/>
  <c r="F1720" i="3"/>
  <c r="G1718" i="3"/>
  <c r="F1718" i="3"/>
  <c r="G1717" i="3"/>
  <c r="F1717" i="3"/>
  <c r="G1716" i="3"/>
  <c r="F1716" i="3"/>
  <c r="G1715" i="3"/>
  <c r="F1715" i="3"/>
  <c r="G1714" i="3"/>
  <c r="F1714" i="3"/>
  <c r="G1713" i="3"/>
  <c r="F1713" i="3"/>
  <c r="G1712" i="3"/>
  <c r="F1712" i="3"/>
  <c r="G1711" i="3"/>
  <c r="F1711" i="3"/>
  <c r="G1710" i="3"/>
  <c r="F1710" i="3"/>
  <c r="G1709" i="3"/>
  <c r="F1709" i="3"/>
  <c r="G1708" i="3"/>
  <c r="F1708" i="3"/>
  <c r="G1706" i="3"/>
  <c r="F1706" i="3"/>
  <c r="G1705" i="3"/>
  <c r="F1705" i="3"/>
  <c r="G1703" i="3"/>
  <c r="F1703" i="3"/>
  <c r="G1702" i="3"/>
  <c r="F1702" i="3"/>
  <c r="G1701" i="3"/>
  <c r="F1701" i="3"/>
  <c r="G1700" i="3"/>
  <c r="F1700" i="3"/>
  <c r="G1699" i="3"/>
  <c r="F1699" i="3"/>
  <c r="G1698" i="3"/>
  <c r="F1698" i="3"/>
  <c r="G1697" i="3"/>
  <c r="F1697" i="3"/>
  <c r="G1696" i="3"/>
  <c r="F1696" i="3"/>
  <c r="G1695" i="3"/>
  <c r="F1695" i="3"/>
  <c r="G1694" i="3"/>
  <c r="F1694" i="3"/>
  <c r="G1692" i="3"/>
  <c r="F1692" i="3"/>
  <c r="G1691" i="3"/>
  <c r="F1691" i="3"/>
  <c r="G1690" i="3"/>
  <c r="F1690" i="3"/>
  <c r="G1689" i="3"/>
  <c r="F1689" i="3"/>
  <c r="G1688" i="3"/>
  <c r="F1688" i="3"/>
  <c r="G1687" i="3"/>
  <c r="F1687" i="3"/>
  <c r="G1686" i="3"/>
  <c r="F1686" i="3"/>
  <c r="G1685" i="3"/>
  <c r="F1685" i="3"/>
  <c r="G1684" i="3"/>
  <c r="F1684" i="3"/>
  <c r="G1683" i="3"/>
  <c r="F1683" i="3"/>
  <c r="G1682" i="3"/>
  <c r="F1682" i="3"/>
  <c r="G1681" i="3"/>
  <c r="F1681" i="3"/>
  <c r="G1680" i="3"/>
  <c r="F1680" i="3"/>
  <c r="G1678" i="3"/>
  <c r="F1678" i="3"/>
  <c r="G1677" i="3"/>
  <c r="F1677" i="3"/>
  <c r="G1675" i="3"/>
  <c r="F1675" i="3"/>
  <c r="G1674" i="3"/>
  <c r="F1674" i="3"/>
  <c r="G1673" i="3"/>
  <c r="F1673" i="3"/>
  <c r="G1672" i="3"/>
  <c r="F1672" i="3"/>
  <c r="G1671" i="3"/>
  <c r="F1671" i="3"/>
  <c r="G1670" i="3"/>
  <c r="F1670" i="3"/>
  <c r="G1669" i="3"/>
  <c r="F1669" i="3"/>
  <c r="G1668" i="3"/>
  <c r="F1668" i="3"/>
  <c r="G1667" i="3"/>
  <c r="F1667" i="3"/>
  <c r="G1666" i="3"/>
  <c r="F1666" i="3"/>
  <c r="G1664" i="3"/>
  <c r="F1664" i="3"/>
  <c r="G1663" i="3"/>
  <c r="F1663" i="3"/>
  <c r="G1662" i="3"/>
  <c r="F1662" i="3"/>
  <c r="G1661" i="3"/>
  <c r="F1661" i="3"/>
  <c r="G1660" i="3"/>
  <c r="F1660" i="3"/>
  <c r="G1659" i="3"/>
  <c r="F1659" i="3"/>
  <c r="G1658" i="3"/>
  <c r="F1658" i="3"/>
  <c r="G1657" i="3"/>
  <c r="F1657" i="3"/>
  <c r="G1656" i="3"/>
  <c r="F1656" i="3"/>
  <c r="G1655" i="3"/>
  <c r="F1655" i="3"/>
  <c r="G1654" i="3"/>
  <c r="F1654" i="3"/>
  <c r="G1652" i="3"/>
  <c r="F1652" i="3"/>
  <c r="G1651" i="3"/>
  <c r="F1651" i="3"/>
  <c r="G1650" i="3"/>
  <c r="F1650" i="3"/>
  <c r="G1649" i="3"/>
  <c r="F1649" i="3"/>
  <c r="G1648" i="3"/>
  <c r="F1648" i="3"/>
  <c r="G1647" i="3"/>
  <c r="F1647" i="3"/>
  <c r="G1646" i="3"/>
  <c r="F1646" i="3"/>
  <c r="G1644" i="3"/>
  <c r="F1644" i="3"/>
  <c r="G1643" i="3"/>
  <c r="F1643" i="3"/>
  <c r="G1642" i="3"/>
  <c r="F1642" i="3"/>
  <c r="G1641" i="3"/>
  <c r="F1641" i="3"/>
  <c r="G1640" i="3"/>
  <c r="F1640" i="3"/>
  <c r="G1639" i="3"/>
  <c r="F1639" i="3"/>
  <c r="G1638" i="3"/>
  <c r="F1638" i="3"/>
  <c r="G1637" i="3"/>
  <c r="F1637" i="3"/>
  <c r="G1636" i="3"/>
  <c r="F1636" i="3"/>
  <c r="G1635" i="3"/>
  <c r="F1635" i="3"/>
  <c r="G1634" i="3"/>
  <c r="F1634" i="3"/>
  <c r="G1632" i="3"/>
  <c r="F1632" i="3"/>
  <c r="G1631" i="3"/>
  <c r="F1631" i="3"/>
  <c r="G1630" i="3"/>
  <c r="F1630" i="3"/>
  <c r="G1629" i="3"/>
  <c r="F1629" i="3"/>
  <c r="G1628" i="3"/>
  <c r="F1628" i="3"/>
  <c r="G1627" i="3"/>
  <c r="F1627" i="3"/>
  <c r="G1626" i="3"/>
  <c r="F1626" i="3"/>
  <c r="G1625" i="3"/>
  <c r="F1625" i="3"/>
  <c r="G1624" i="3"/>
  <c r="F1624" i="3"/>
  <c r="G1623" i="3"/>
  <c r="F1623" i="3"/>
  <c r="G1622" i="3"/>
  <c r="F1622" i="3"/>
  <c r="G1621" i="3"/>
  <c r="F1621" i="3"/>
  <c r="G1620" i="3"/>
  <c r="F1620" i="3"/>
  <c r="F1619" i="3"/>
  <c r="E1619" i="3"/>
  <c r="D1619" i="3"/>
  <c r="G1619" i="3" s="1"/>
  <c r="C1619" i="3"/>
  <c r="G1618" i="3"/>
  <c r="F1618" i="3"/>
  <c r="G1616" i="3"/>
  <c r="F1616" i="3"/>
  <c r="G1615" i="3"/>
  <c r="F1615" i="3"/>
  <c r="G1614" i="3"/>
  <c r="F1614" i="3"/>
  <c r="G1613" i="3"/>
  <c r="F1613" i="3"/>
  <c r="G1612" i="3"/>
  <c r="F1612" i="3"/>
  <c r="G1611" i="3"/>
  <c r="F1611" i="3"/>
  <c r="G1610" i="3"/>
  <c r="F1610" i="3"/>
  <c r="G1609" i="3"/>
  <c r="F1609" i="3"/>
  <c r="G1608" i="3"/>
  <c r="F1608" i="3"/>
  <c r="G1607" i="3"/>
  <c r="F1607" i="3"/>
  <c r="G1606" i="3"/>
  <c r="F1606" i="3"/>
  <c r="G1605" i="3"/>
  <c r="F1605" i="3"/>
  <c r="G1604" i="3"/>
  <c r="F1604" i="3"/>
  <c r="G1603" i="3"/>
  <c r="F1603" i="3"/>
  <c r="G1602" i="3"/>
  <c r="F1602" i="3"/>
  <c r="G1601" i="3"/>
  <c r="F1601" i="3"/>
  <c r="G1600" i="3"/>
  <c r="F1600" i="3"/>
  <c r="G1599" i="3"/>
  <c r="F1599" i="3"/>
  <c r="G1598" i="3"/>
  <c r="F1598" i="3"/>
  <c r="G1596" i="3"/>
  <c r="F1596" i="3"/>
  <c r="G1595" i="3"/>
  <c r="F1595" i="3"/>
  <c r="G1594" i="3"/>
  <c r="F1594" i="3"/>
  <c r="G1592" i="3"/>
  <c r="F1592" i="3"/>
  <c r="G1591" i="3"/>
  <c r="F1591" i="3"/>
  <c r="G1590" i="3"/>
  <c r="F1590" i="3"/>
  <c r="G1589" i="3"/>
  <c r="F1589" i="3"/>
  <c r="G1588" i="3"/>
  <c r="F1588" i="3"/>
  <c r="G1587" i="3"/>
  <c r="F1587" i="3"/>
  <c r="G1586" i="3"/>
  <c r="F1586" i="3"/>
  <c r="G1585" i="3"/>
  <c r="F1585" i="3"/>
  <c r="G1584" i="3"/>
  <c r="F1584" i="3"/>
  <c r="G1583" i="3"/>
  <c r="F1583" i="3"/>
  <c r="G1582" i="3"/>
  <c r="F1582" i="3"/>
  <c r="G1581" i="3"/>
  <c r="F1581" i="3"/>
  <c r="G1579" i="3"/>
  <c r="F1579" i="3"/>
  <c r="G1578" i="3"/>
  <c r="F1578" i="3"/>
  <c r="G1577" i="3"/>
  <c r="F1577" i="3"/>
  <c r="G1576" i="3"/>
  <c r="F1576" i="3"/>
  <c r="G1575" i="3"/>
  <c r="F1575" i="3"/>
  <c r="G1574" i="3"/>
  <c r="F1574" i="3"/>
  <c r="G1572" i="3"/>
  <c r="F1572" i="3"/>
  <c r="G1571" i="3"/>
  <c r="F1571" i="3"/>
  <c r="G1570" i="3"/>
  <c r="F1570" i="3"/>
  <c r="G1569" i="3"/>
  <c r="F1569" i="3"/>
  <c r="G1568" i="3"/>
  <c r="F1568" i="3"/>
  <c r="G1567" i="3"/>
  <c r="F1567" i="3"/>
  <c r="G1566" i="3"/>
  <c r="F1566" i="3"/>
  <c r="G1565" i="3"/>
  <c r="F1565" i="3"/>
  <c r="G1564" i="3"/>
  <c r="F1564" i="3"/>
  <c r="G1562" i="3"/>
  <c r="F1562" i="3"/>
  <c r="G1561" i="3"/>
  <c r="F1561" i="3"/>
  <c r="G1560" i="3"/>
  <c r="F1560" i="3"/>
  <c r="G1559" i="3"/>
  <c r="F1559" i="3"/>
  <c r="G1558" i="3"/>
  <c r="F1558" i="3"/>
  <c r="G1557" i="3"/>
  <c r="F1557" i="3"/>
  <c r="G1556" i="3"/>
  <c r="F1556" i="3"/>
  <c r="G1555" i="3"/>
  <c r="F1555" i="3"/>
  <c r="G1554" i="3"/>
  <c r="F1554" i="3"/>
  <c r="G1553" i="3"/>
  <c r="F1553" i="3"/>
  <c r="G1552" i="3"/>
  <c r="F1552" i="3"/>
  <c r="G1551" i="3"/>
  <c r="F1551" i="3"/>
  <c r="G1549" i="3"/>
  <c r="F1549" i="3"/>
  <c r="G1548" i="3"/>
  <c r="F1548" i="3"/>
  <c r="G1547" i="3"/>
  <c r="F1547" i="3"/>
  <c r="G1545" i="3"/>
  <c r="F1545" i="3"/>
  <c r="G1544" i="3"/>
  <c r="F1544" i="3"/>
  <c r="G1543" i="3"/>
  <c r="F1543" i="3"/>
  <c r="G1542" i="3"/>
  <c r="F1542" i="3"/>
  <c r="G1541" i="3"/>
  <c r="F1541" i="3"/>
  <c r="G1540" i="3"/>
  <c r="F1540" i="3"/>
  <c r="G1539" i="3"/>
  <c r="F1539" i="3"/>
  <c r="G1538" i="3"/>
  <c r="F1538" i="3"/>
  <c r="G1537" i="3"/>
  <c r="F1537" i="3"/>
  <c r="G1536" i="3"/>
  <c r="F1536" i="3"/>
  <c r="G1535" i="3"/>
  <c r="F1535" i="3"/>
  <c r="G1533" i="3"/>
  <c r="F1533" i="3"/>
  <c r="G1532" i="3"/>
  <c r="F1532" i="3"/>
  <c r="G1531" i="3"/>
  <c r="F1531" i="3"/>
  <c r="G1530" i="3"/>
  <c r="F1530" i="3"/>
  <c r="G1529" i="3"/>
  <c r="F1529" i="3"/>
  <c r="G1528" i="3"/>
  <c r="F1528" i="3"/>
  <c r="G1526" i="3"/>
  <c r="F1526" i="3"/>
  <c r="G1525" i="3"/>
  <c r="F1525" i="3"/>
  <c r="G1524" i="3"/>
  <c r="F1524" i="3"/>
  <c r="G1523" i="3"/>
  <c r="F1523" i="3"/>
  <c r="G1522" i="3"/>
  <c r="F1522" i="3"/>
  <c r="G1520" i="3"/>
  <c r="F1520" i="3"/>
  <c r="G1519" i="3"/>
  <c r="F1519" i="3"/>
  <c r="G1518" i="3"/>
  <c r="F1518" i="3"/>
  <c r="G1517" i="3"/>
  <c r="F1517" i="3"/>
  <c r="G1516" i="3"/>
  <c r="F1516" i="3"/>
  <c r="G1515" i="3"/>
  <c r="F1515" i="3"/>
  <c r="G1514" i="3"/>
  <c r="F1514" i="3"/>
  <c r="G1513" i="3"/>
  <c r="F1513" i="3"/>
  <c r="G1512" i="3"/>
  <c r="F1512" i="3"/>
  <c r="G1510" i="3"/>
  <c r="F1510" i="3"/>
  <c r="G1509" i="3"/>
  <c r="F1509" i="3"/>
  <c r="G1508" i="3"/>
  <c r="F1508" i="3"/>
  <c r="G1506" i="3"/>
  <c r="F1506" i="3"/>
  <c r="G1505" i="3"/>
  <c r="F1505" i="3"/>
  <c r="G1504" i="3"/>
  <c r="F1504" i="3"/>
  <c r="G1503" i="3"/>
  <c r="F1503" i="3"/>
  <c r="G1502" i="3"/>
  <c r="F1502" i="3"/>
  <c r="G1501" i="3"/>
  <c r="F1501" i="3"/>
  <c r="G1500" i="3"/>
  <c r="F1500" i="3"/>
  <c r="G1499" i="3"/>
  <c r="F1499" i="3"/>
  <c r="G1498" i="3"/>
  <c r="F1498" i="3"/>
  <c r="G1496" i="3"/>
  <c r="F1496" i="3"/>
  <c r="G1495" i="3"/>
  <c r="F1495" i="3"/>
  <c r="G1494" i="3"/>
  <c r="F1494" i="3"/>
  <c r="G1493" i="3"/>
  <c r="F1493" i="3"/>
  <c r="G1492" i="3"/>
  <c r="F1492" i="3"/>
  <c r="G1491" i="3"/>
  <c r="F1491" i="3"/>
  <c r="G1490" i="3"/>
  <c r="F1490" i="3"/>
  <c r="G1489" i="3"/>
  <c r="F1489" i="3"/>
  <c r="G1488" i="3"/>
  <c r="F1488" i="3"/>
  <c r="G1487" i="3"/>
  <c r="F1487" i="3"/>
  <c r="G1486" i="3"/>
  <c r="F1486" i="3"/>
  <c r="G1485" i="3"/>
  <c r="F1485" i="3"/>
  <c r="G1484" i="3"/>
  <c r="F1484" i="3"/>
  <c r="G1483" i="3"/>
  <c r="F1483" i="3"/>
  <c r="G1482" i="3"/>
  <c r="F1482" i="3"/>
  <c r="G1481" i="3"/>
  <c r="F1481" i="3"/>
  <c r="G1480" i="3"/>
  <c r="F1480" i="3"/>
  <c r="G1479" i="3"/>
  <c r="F1479" i="3"/>
  <c r="G1478" i="3"/>
  <c r="F1478" i="3"/>
  <c r="G1477" i="3"/>
  <c r="F1477" i="3"/>
  <c r="G1476" i="3"/>
  <c r="F1476" i="3"/>
  <c r="E1475" i="3"/>
  <c r="D1475" i="3"/>
  <c r="G1475" i="3" s="1"/>
  <c r="C1475" i="3"/>
  <c r="F1475" i="3" s="1"/>
  <c r="G1474" i="3"/>
  <c r="F1474" i="3"/>
  <c r="G1472" i="3"/>
  <c r="F1472" i="3"/>
  <c r="G1471" i="3"/>
  <c r="F1471" i="3"/>
  <c r="G1470" i="3"/>
  <c r="F1470" i="3"/>
  <c r="G1469" i="3"/>
  <c r="F1469" i="3"/>
  <c r="G1468" i="3"/>
  <c r="F1468" i="3"/>
  <c r="G1467" i="3"/>
  <c r="F1467" i="3"/>
  <c r="G1466" i="3"/>
  <c r="F1466" i="3"/>
  <c r="G1465" i="3"/>
  <c r="F1465" i="3"/>
  <c r="G1464" i="3"/>
  <c r="F1464" i="3"/>
  <c r="G1463" i="3"/>
  <c r="F1463" i="3"/>
  <c r="G1462" i="3"/>
  <c r="F1462" i="3"/>
  <c r="G1461" i="3"/>
  <c r="F1461" i="3"/>
  <c r="G1460" i="3"/>
  <c r="F1460" i="3"/>
  <c r="G1459" i="3"/>
  <c r="F1459" i="3"/>
  <c r="G1458" i="3"/>
  <c r="F1458" i="3"/>
  <c r="G1457" i="3"/>
  <c r="F1457" i="3"/>
  <c r="G1456" i="3"/>
  <c r="F1456" i="3"/>
  <c r="G1455" i="3"/>
  <c r="F1455" i="3"/>
  <c r="G1454" i="3"/>
  <c r="F1454" i="3"/>
  <c r="G1453" i="3"/>
  <c r="F1453" i="3"/>
  <c r="G1451" i="3"/>
  <c r="F1451" i="3"/>
  <c r="G1450" i="3"/>
  <c r="F1450" i="3"/>
  <c r="G1449" i="3"/>
  <c r="F1449" i="3"/>
  <c r="F1447" i="3"/>
  <c r="E1447" i="3"/>
  <c r="D1447" i="3"/>
  <c r="C1447" i="3"/>
  <c r="G1446" i="3"/>
  <c r="F1446" i="3"/>
  <c r="G1445" i="3"/>
  <c r="F1445" i="3"/>
  <c r="G1444" i="3"/>
  <c r="F1444" i="3"/>
  <c r="G1443" i="3"/>
  <c r="F1443" i="3"/>
  <c r="G1442" i="3"/>
  <c r="F1442" i="3"/>
  <c r="G1441" i="3"/>
  <c r="F1441" i="3"/>
  <c r="G1440" i="3"/>
  <c r="G1447" i="3" s="1"/>
  <c r="F1440" i="3"/>
  <c r="E1437" i="3"/>
  <c r="D1437" i="3"/>
  <c r="C1437" i="3"/>
  <c r="G1436" i="3"/>
  <c r="F1436" i="3"/>
  <c r="G1435" i="3"/>
  <c r="F1435" i="3"/>
  <c r="G1434" i="3"/>
  <c r="F1434" i="3"/>
  <c r="G1433" i="3"/>
  <c r="F1433" i="3"/>
  <c r="G1432" i="3"/>
  <c r="F1432" i="3"/>
  <c r="G1431" i="3"/>
  <c r="G1437" i="3" s="1"/>
  <c r="F1431" i="3"/>
  <c r="F1437" i="3" s="1"/>
  <c r="F1428" i="3"/>
  <c r="E1428" i="3"/>
  <c r="D1428" i="3"/>
  <c r="C1428" i="3"/>
  <c r="G1427" i="3"/>
  <c r="F1427" i="3"/>
  <c r="G1426" i="3"/>
  <c r="F1426" i="3"/>
  <c r="G1425" i="3"/>
  <c r="F1425" i="3"/>
  <c r="G1424" i="3"/>
  <c r="F1424" i="3"/>
  <c r="G1423" i="3"/>
  <c r="G1428" i="3" s="1"/>
  <c r="F1423" i="3"/>
  <c r="E1420" i="3"/>
  <c r="D1420" i="3"/>
  <c r="C1420" i="3"/>
  <c r="G1419" i="3"/>
  <c r="F1419" i="3"/>
  <c r="G1418" i="3"/>
  <c r="G1420" i="3" s="1"/>
  <c r="F1418" i="3"/>
  <c r="G1417" i="3"/>
  <c r="F1417" i="3"/>
  <c r="F1420" i="3" s="1"/>
  <c r="E1414" i="3"/>
  <c r="D1414" i="3"/>
  <c r="C1414" i="3"/>
  <c r="G1413" i="3"/>
  <c r="F1413" i="3"/>
  <c r="G1412" i="3"/>
  <c r="F1412" i="3"/>
  <c r="G1411" i="3"/>
  <c r="F1411" i="3"/>
  <c r="G1410" i="3"/>
  <c r="F1410" i="3"/>
  <c r="G1409" i="3"/>
  <c r="F1409" i="3"/>
  <c r="G1408" i="3"/>
  <c r="F1408" i="3"/>
  <c r="G1407" i="3"/>
  <c r="F1407" i="3"/>
  <c r="G1406" i="3"/>
  <c r="F1406" i="3"/>
  <c r="G1405" i="3"/>
  <c r="F1405" i="3"/>
  <c r="G1404" i="3"/>
  <c r="F1404" i="3"/>
  <c r="G1403" i="3"/>
  <c r="F1403" i="3"/>
  <c r="G1402" i="3"/>
  <c r="F1402" i="3"/>
  <c r="F1414" i="3" s="1"/>
  <c r="G1401" i="3"/>
  <c r="G1414" i="3" s="1"/>
  <c r="F1401" i="3"/>
  <c r="G1398" i="3"/>
  <c r="E1398" i="3"/>
  <c r="D1398" i="3"/>
  <c r="C1398" i="3"/>
  <c r="G1397" i="3"/>
  <c r="F1397" i="3"/>
  <c r="F1398" i="3" s="1"/>
  <c r="F1394" i="3"/>
  <c r="E1394" i="3"/>
  <c r="D1394" i="3"/>
  <c r="C1394" i="3"/>
  <c r="G1393" i="3"/>
  <c r="F1393" i="3"/>
  <c r="G1392" i="3"/>
  <c r="F1392" i="3"/>
  <c r="G1391" i="3"/>
  <c r="G1394" i="3" s="1"/>
  <c r="F1391" i="3"/>
  <c r="E1388" i="3"/>
  <c r="D1388" i="3"/>
  <c r="C1388" i="3"/>
  <c r="G1387" i="3"/>
  <c r="F1387" i="3"/>
  <c r="G1386" i="3"/>
  <c r="F1386" i="3"/>
  <c r="G1385" i="3"/>
  <c r="F1385" i="3"/>
  <c r="G1384" i="3"/>
  <c r="G1388" i="3" s="1"/>
  <c r="F1384" i="3"/>
  <c r="F1388" i="3" s="1"/>
  <c r="F1381" i="3"/>
  <c r="E1381" i="3"/>
  <c r="D1381" i="3"/>
  <c r="C1381" i="3"/>
  <c r="G1380" i="3"/>
  <c r="F1380" i="3"/>
  <c r="G1379" i="3"/>
  <c r="F1379" i="3"/>
  <c r="G1378" i="3"/>
  <c r="G1381" i="3" s="1"/>
  <c r="F1378" i="3"/>
  <c r="E1375" i="3"/>
  <c r="D1375" i="3"/>
  <c r="C1375" i="3"/>
  <c r="G1374" i="3"/>
  <c r="F1374" i="3"/>
  <c r="G1373" i="3"/>
  <c r="F1373" i="3"/>
  <c r="G1372" i="3"/>
  <c r="F1372" i="3"/>
  <c r="G1371" i="3"/>
  <c r="G1375" i="3" s="1"/>
  <c r="F1371" i="3"/>
  <c r="F1375" i="3" s="1"/>
  <c r="F1368" i="3"/>
  <c r="E1368" i="3"/>
  <c r="D1368" i="3"/>
  <c r="C1368" i="3"/>
  <c r="G1367" i="3"/>
  <c r="G1368" i="3" s="1"/>
  <c r="F1367" i="3"/>
  <c r="E1364" i="3"/>
  <c r="D1364" i="3"/>
  <c r="C1364" i="3"/>
  <c r="G1363" i="3"/>
  <c r="F1363" i="3"/>
  <c r="G1362" i="3"/>
  <c r="G1364" i="3" s="1"/>
  <c r="F1362" i="3"/>
  <c r="F1364" i="3" s="1"/>
  <c r="F1359" i="3"/>
  <c r="E1359" i="3"/>
  <c r="D1359" i="3"/>
  <c r="C1359" i="3"/>
  <c r="G1358" i="3"/>
  <c r="F1358" i="3"/>
  <c r="G1357" i="3"/>
  <c r="G1359" i="3" s="1"/>
  <c r="F1357" i="3"/>
  <c r="G1354" i="3"/>
  <c r="E1354" i="3"/>
  <c r="D1354" i="3"/>
  <c r="C1354" i="3"/>
  <c r="G1353" i="3"/>
  <c r="F1353" i="3"/>
  <c r="G1352" i="3"/>
  <c r="F1352" i="3"/>
  <c r="G1351" i="3"/>
  <c r="F1351" i="3"/>
  <c r="G1350" i="3"/>
  <c r="F1350" i="3"/>
  <c r="G1349" i="3"/>
  <c r="F1349" i="3"/>
  <c r="G1348" i="3"/>
  <c r="F1348" i="3"/>
  <c r="G1347" i="3"/>
  <c r="F1347" i="3"/>
  <c r="G1346" i="3"/>
  <c r="F1346" i="3"/>
  <c r="G1345" i="3"/>
  <c r="F1345" i="3"/>
  <c r="G1344" i="3"/>
  <c r="F1344" i="3"/>
  <c r="F1354" i="3" s="1"/>
  <c r="E1341" i="3"/>
  <c r="D1341" i="3"/>
  <c r="C1341" i="3"/>
  <c r="G1340" i="3"/>
  <c r="F1340" i="3"/>
  <c r="G1339" i="3"/>
  <c r="F1339" i="3"/>
  <c r="G1338" i="3"/>
  <c r="F1338" i="3"/>
  <c r="G1337" i="3"/>
  <c r="F1337" i="3"/>
  <c r="G1336" i="3"/>
  <c r="F1336" i="3"/>
  <c r="G1335" i="3"/>
  <c r="F1335" i="3"/>
  <c r="G1334" i="3"/>
  <c r="F1334" i="3"/>
  <c r="G1333" i="3"/>
  <c r="F1333" i="3"/>
  <c r="F1341" i="3" s="1"/>
  <c r="G1332" i="3"/>
  <c r="G1341" i="3" s="1"/>
  <c r="F1332" i="3"/>
  <c r="G1329" i="3"/>
  <c r="E1329" i="3"/>
  <c r="D1329" i="3"/>
  <c r="C1329" i="3"/>
  <c r="G1328" i="3"/>
  <c r="F1328" i="3"/>
  <c r="G1327" i="3"/>
  <c r="F1327" i="3"/>
  <c r="G1326" i="3"/>
  <c r="F1326" i="3"/>
  <c r="G1325" i="3"/>
  <c r="F1325" i="3"/>
  <c r="G1324" i="3"/>
  <c r="F1324" i="3"/>
  <c r="G1323" i="3"/>
  <c r="F1323" i="3"/>
  <c r="G1322" i="3"/>
  <c r="F1322" i="3"/>
  <c r="G1321" i="3"/>
  <c r="F1321" i="3"/>
  <c r="G1320" i="3"/>
  <c r="F1320" i="3"/>
  <c r="G1319" i="3"/>
  <c r="F1319" i="3"/>
  <c r="F1329" i="3" s="1"/>
  <c r="E1316" i="3"/>
  <c r="D1316" i="3"/>
  <c r="C1316" i="3"/>
  <c r="G1315" i="3"/>
  <c r="F1315" i="3"/>
  <c r="G1314" i="3"/>
  <c r="F1314" i="3"/>
  <c r="F1316" i="3" s="1"/>
  <c r="G1313" i="3"/>
  <c r="G1316" i="3" s="1"/>
  <c r="F1313" i="3"/>
  <c r="G1310" i="3"/>
  <c r="E1310" i="3"/>
  <c r="D1310" i="3"/>
  <c r="C1310" i="3"/>
  <c r="G1309" i="3"/>
  <c r="F1309" i="3"/>
  <c r="G1308" i="3"/>
  <c r="F1308" i="3"/>
  <c r="G1307" i="3"/>
  <c r="F1307" i="3"/>
  <c r="G1306" i="3"/>
  <c r="F1306" i="3"/>
  <c r="G1305" i="3"/>
  <c r="F1305" i="3"/>
  <c r="G1304" i="3"/>
  <c r="F1304" i="3"/>
  <c r="G1303" i="3"/>
  <c r="F1303" i="3"/>
  <c r="F1310" i="3" s="1"/>
  <c r="F1300" i="3"/>
  <c r="E1300" i="3"/>
  <c r="D1300" i="3"/>
  <c r="C1300" i="3"/>
  <c r="G1299" i="3"/>
  <c r="F1299" i="3"/>
  <c r="G1298" i="3"/>
  <c r="F1298" i="3"/>
  <c r="G1297" i="3"/>
  <c r="F1297" i="3"/>
  <c r="G1296" i="3"/>
  <c r="G1300" i="3" s="1"/>
  <c r="F1296" i="3"/>
  <c r="G1293" i="3"/>
  <c r="E1293" i="3"/>
  <c r="D1293" i="3"/>
  <c r="C1293" i="3"/>
  <c r="G1292" i="3"/>
  <c r="F1292" i="3"/>
  <c r="G1291" i="3"/>
  <c r="F1291" i="3"/>
  <c r="F1293" i="3" s="1"/>
  <c r="E1288" i="3"/>
  <c r="D1288" i="3"/>
  <c r="C1288" i="3"/>
  <c r="G1287" i="3"/>
  <c r="F1287" i="3"/>
  <c r="G1286" i="3"/>
  <c r="F1286" i="3"/>
  <c r="G1285" i="3"/>
  <c r="F1285" i="3"/>
  <c r="G1284" i="3"/>
  <c r="G1288" i="3" s="1"/>
  <c r="F1284" i="3"/>
  <c r="F1288" i="3" s="1"/>
  <c r="E1281" i="3"/>
  <c r="D1281" i="3"/>
  <c r="C1281" i="3"/>
  <c r="G1280" i="3"/>
  <c r="F1280" i="3"/>
  <c r="G1279" i="3"/>
  <c r="F1279" i="3"/>
  <c r="G1278" i="3"/>
  <c r="F1278" i="3"/>
  <c r="G1277" i="3"/>
  <c r="G1281" i="3" s="1"/>
  <c r="F1277" i="3"/>
  <c r="F1281" i="3" s="1"/>
  <c r="F1274" i="3"/>
  <c r="E1274" i="3"/>
  <c r="D1274" i="3"/>
  <c r="C1274" i="3"/>
  <c r="G1273" i="3"/>
  <c r="F1273" i="3"/>
  <c r="G1272" i="3"/>
  <c r="F1272" i="3"/>
  <c r="G1271" i="3"/>
  <c r="F1271" i="3"/>
  <c r="G1270" i="3"/>
  <c r="F1270" i="3"/>
  <c r="G1269" i="3"/>
  <c r="F1269" i="3"/>
  <c r="G1268" i="3"/>
  <c r="G1274" i="3" s="1"/>
  <c r="F1268" i="3"/>
  <c r="G1265" i="3"/>
  <c r="E1265" i="3"/>
  <c r="D1265" i="3"/>
  <c r="C1265" i="3"/>
  <c r="G1264" i="3"/>
  <c r="F1264" i="3"/>
  <c r="G1263" i="3"/>
  <c r="F1263" i="3"/>
  <c r="G1262" i="3"/>
  <c r="F1262" i="3"/>
  <c r="G1261" i="3"/>
  <c r="F1261" i="3"/>
  <c r="G1260" i="3"/>
  <c r="F1260" i="3"/>
  <c r="G1259" i="3"/>
  <c r="F1259" i="3"/>
  <c r="G1258" i="3"/>
  <c r="F1258" i="3"/>
  <c r="G1257" i="3"/>
  <c r="F1257" i="3"/>
  <c r="G1256" i="3"/>
  <c r="F1256" i="3"/>
  <c r="G1255" i="3"/>
  <c r="F1255" i="3"/>
  <c r="G1254" i="3"/>
  <c r="F1254" i="3"/>
  <c r="G1253" i="3"/>
  <c r="F1253" i="3"/>
  <c r="G1252" i="3"/>
  <c r="F1252" i="3"/>
  <c r="G1251" i="3"/>
  <c r="F1251" i="3"/>
  <c r="G1250" i="3"/>
  <c r="F1250" i="3"/>
  <c r="G1249" i="3"/>
  <c r="F1249" i="3"/>
  <c r="F1265" i="3" s="1"/>
  <c r="E1246" i="3"/>
  <c r="D1246" i="3"/>
  <c r="C1246" i="3"/>
  <c r="G1245" i="3"/>
  <c r="F1245" i="3"/>
  <c r="G1244" i="3"/>
  <c r="F1244" i="3"/>
  <c r="G1243" i="3"/>
  <c r="F1243" i="3"/>
  <c r="G1242" i="3"/>
  <c r="F1242" i="3"/>
  <c r="G1241" i="3"/>
  <c r="F1241" i="3"/>
  <c r="G1240" i="3"/>
  <c r="F1240" i="3"/>
  <c r="G1239" i="3"/>
  <c r="F1239" i="3"/>
  <c r="G1238" i="3"/>
  <c r="F1238" i="3"/>
  <c r="G1237" i="3"/>
  <c r="F1237" i="3"/>
  <c r="G1236" i="3"/>
  <c r="G1246" i="3" s="1"/>
  <c r="F1236" i="3"/>
  <c r="F1246" i="3" s="1"/>
  <c r="E1233" i="3"/>
  <c r="D1233" i="3"/>
  <c r="C1233" i="3"/>
  <c r="G1232" i="3"/>
  <c r="F1232" i="3"/>
  <c r="G1231" i="3"/>
  <c r="F1231" i="3"/>
  <c r="G1230" i="3"/>
  <c r="F1230" i="3"/>
  <c r="G1229" i="3"/>
  <c r="G1233" i="3" s="1"/>
  <c r="F1229" i="3"/>
  <c r="G1228" i="3"/>
  <c r="F1228" i="3"/>
  <c r="F1233" i="3" s="1"/>
  <c r="F1225" i="3"/>
  <c r="E1225" i="3"/>
  <c r="D1225" i="3"/>
  <c r="C1225" i="3"/>
  <c r="G1224" i="3"/>
  <c r="G1225" i="3" s="1"/>
  <c r="F1224" i="3"/>
  <c r="G1221" i="3"/>
  <c r="E1221" i="3"/>
  <c r="D1221" i="3"/>
  <c r="C1221" i="3"/>
  <c r="G1220" i="3"/>
  <c r="F1220" i="3"/>
  <c r="G1219" i="3"/>
  <c r="F1219" i="3"/>
  <c r="G1218" i="3"/>
  <c r="F1218" i="3"/>
  <c r="G1217" i="3"/>
  <c r="F1217" i="3"/>
  <c r="G1216" i="3"/>
  <c r="F1216" i="3"/>
  <c r="G1215" i="3"/>
  <c r="F1215" i="3"/>
  <c r="F1221" i="3" s="1"/>
  <c r="E1212" i="3"/>
  <c r="D1212" i="3"/>
  <c r="C1212" i="3"/>
  <c r="G1211" i="3"/>
  <c r="F1211" i="3"/>
  <c r="G1210" i="3"/>
  <c r="G1212" i="3" s="1"/>
  <c r="F1210" i="3"/>
  <c r="F1212" i="3" s="1"/>
  <c r="E1207" i="3"/>
  <c r="D1207" i="3"/>
  <c r="C1207" i="3"/>
  <c r="G1206" i="3"/>
  <c r="F1206" i="3"/>
  <c r="G1205" i="3"/>
  <c r="F1205" i="3"/>
  <c r="G1204" i="3"/>
  <c r="F1204" i="3"/>
  <c r="G1203" i="3"/>
  <c r="G1207" i="3" s="1"/>
  <c r="F1203" i="3"/>
  <c r="F1207" i="3" s="1"/>
  <c r="F1200" i="3"/>
  <c r="E1200" i="3"/>
  <c r="D1200" i="3"/>
  <c r="C1200" i="3"/>
  <c r="G1199" i="3"/>
  <c r="F1199" i="3"/>
  <c r="G1198" i="3"/>
  <c r="F1198" i="3"/>
  <c r="G1197" i="3"/>
  <c r="F1197" i="3"/>
  <c r="G1196" i="3"/>
  <c r="G1200" i="3" s="1"/>
  <c r="F1196" i="3"/>
  <c r="G1193" i="3"/>
  <c r="E1193" i="3"/>
  <c r="D1193" i="3"/>
  <c r="C1193" i="3"/>
  <c r="G1192" i="3"/>
  <c r="F1192" i="3"/>
  <c r="G1191" i="3"/>
  <c r="F1191" i="3"/>
  <c r="G1190" i="3"/>
  <c r="F1190" i="3"/>
  <c r="F1193" i="3" s="1"/>
  <c r="F1187" i="3"/>
  <c r="E1187" i="3"/>
  <c r="D1187" i="3"/>
  <c r="C1187" i="3"/>
  <c r="G1186" i="3"/>
  <c r="F1186" i="3"/>
  <c r="G1185" i="3"/>
  <c r="F1185" i="3"/>
  <c r="G1184" i="3"/>
  <c r="F1184" i="3"/>
  <c r="G1183" i="3"/>
  <c r="F1183" i="3"/>
  <c r="G1182" i="3"/>
  <c r="F1182" i="3"/>
  <c r="G1181" i="3"/>
  <c r="G1187" i="3" s="1"/>
  <c r="F1181" i="3"/>
  <c r="G1178" i="3"/>
  <c r="E1178" i="3"/>
  <c r="D1178" i="3"/>
  <c r="C1178" i="3"/>
  <c r="G1177" i="3"/>
  <c r="F1177" i="3"/>
  <c r="G1176" i="3"/>
  <c r="F1176" i="3"/>
  <c r="G1175" i="3"/>
  <c r="F1175" i="3"/>
  <c r="G1174" i="3"/>
  <c r="F1174" i="3"/>
  <c r="G1173" i="3"/>
  <c r="F1173" i="3"/>
  <c r="G1172" i="3"/>
  <c r="F1172" i="3"/>
  <c r="G1171" i="3"/>
  <c r="F1171" i="3"/>
  <c r="F1178" i="3" s="1"/>
  <c r="F1168" i="3"/>
  <c r="E1168" i="3"/>
  <c r="D1168" i="3"/>
  <c r="C1168" i="3"/>
  <c r="G1167" i="3"/>
  <c r="F1167" i="3"/>
  <c r="G1166" i="3"/>
  <c r="F1166" i="3"/>
  <c r="G1165" i="3"/>
  <c r="G1168" i="3" s="1"/>
  <c r="F1165" i="3"/>
  <c r="E1162" i="3"/>
  <c r="D1162" i="3"/>
  <c r="C1162" i="3"/>
  <c r="G1161" i="3"/>
  <c r="F1161" i="3"/>
  <c r="G1160" i="3"/>
  <c r="G1162" i="3" s="1"/>
  <c r="F1160" i="3"/>
  <c r="G1159" i="3"/>
  <c r="F1159" i="3"/>
  <c r="F1162" i="3" s="1"/>
  <c r="E1156" i="3"/>
  <c r="D1156" i="3"/>
  <c r="C1156" i="3"/>
  <c r="G1155" i="3"/>
  <c r="F1155" i="3"/>
  <c r="G1154" i="3"/>
  <c r="F1154" i="3"/>
  <c r="G1153" i="3"/>
  <c r="F1153" i="3"/>
  <c r="G1152" i="3"/>
  <c r="F1152" i="3"/>
  <c r="G1151" i="3"/>
  <c r="F1151" i="3"/>
  <c r="G1150" i="3"/>
  <c r="F1150" i="3"/>
  <c r="F1156" i="3" s="1"/>
  <c r="G1149" i="3"/>
  <c r="G1156" i="3" s="1"/>
  <c r="F1149" i="3"/>
  <c r="G1146" i="3"/>
  <c r="E1146" i="3"/>
  <c r="D1146" i="3"/>
  <c r="C1146" i="3"/>
  <c r="G1145" i="3"/>
  <c r="F1145" i="3"/>
  <c r="G1144" i="3"/>
  <c r="F1144" i="3"/>
  <c r="G1143" i="3"/>
  <c r="F1143" i="3"/>
  <c r="G1142" i="3"/>
  <c r="F1142" i="3"/>
  <c r="G1141" i="3"/>
  <c r="F1141" i="3"/>
  <c r="F1146" i="3" s="1"/>
  <c r="F1138" i="3"/>
  <c r="E1138" i="3"/>
  <c r="D1138" i="3"/>
  <c r="C1138" i="3"/>
  <c r="G1137" i="3"/>
  <c r="F1137" i="3"/>
  <c r="G1136" i="3"/>
  <c r="F1136" i="3"/>
  <c r="G1135" i="3"/>
  <c r="F1135" i="3"/>
  <c r="G1134" i="3"/>
  <c r="F1134" i="3"/>
  <c r="G1133" i="3"/>
  <c r="G1138" i="3" s="1"/>
  <c r="F1133" i="3"/>
  <c r="E1130" i="3"/>
  <c r="D1130" i="3"/>
  <c r="C1130" i="3"/>
  <c r="G1129" i="3"/>
  <c r="F1129" i="3"/>
  <c r="G1128" i="3"/>
  <c r="F1128" i="3"/>
  <c r="G1127" i="3"/>
  <c r="F1127" i="3"/>
  <c r="G1126" i="3"/>
  <c r="F1126" i="3"/>
  <c r="G1125" i="3"/>
  <c r="F1125" i="3"/>
  <c r="G1124" i="3"/>
  <c r="G1130" i="3" s="1"/>
  <c r="F1124" i="3"/>
  <c r="F1130" i="3" s="1"/>
  <c r="F1121" i="3"/>
  <c r="E1121" i="3"/>
  <c r="D1121" i="3"/>
  <c r="C1121" i="3"/>
  <c r="G1120" i="3"/>
  <c r="G1121" i="3" s="1"/>
  <c r="F1120" i="3"/>
  <c r="E1117" i="3"/>
  <c r="D1117" i="3"/>
  <c r="C1117" i="3"/>
  <c r="G1116" i="3"/>
  <c r="F1116" i="3"/>
  <c r="G1115" i="3"/>
  <c r="F1115" i="3"/>
  <c r="G1114" i="3"/>
  <c r="F1114" i="3"/>
  <c r="G1113" i="3"/>
  <c r="F1113" i="3"/>
  <c r="G1112" i="3"/>
  <c r="F1112" i="3"/>
  <c r="G1111" i="3"/>
  <c r="G1117" i="3" s="1"/>
  <c r="F1111" i="3"/>
  <c r="F1117" i="3" s="1"/>
  <c r="F1108" i="3"/>
  <c r="E1108" i="3"/>
  <c r="D1108" i="3"/>
  <c r="C1108" i="3"/>
  <c r="G1107" i="3"/>
  <c r="F1107" i="3"/>
  <c r="G1106" i="3"/>
  <c r="F1106" i="3"/>
  <c r="G1105" i="3"/>
  <c r="F1105" i="3"/>
  <c r="G1104" i="3"/>
  <c r="F1104" i="3"/>
  <c r="G1103" i="3"/>
  <c r="F1103" i="3"/>
  <c r="G1102" i="3"/>
  <c r="F1102" i="3"/>
  <c r="G1101" i="3"/>
  <c r="G1108" i="3" s="1"/>
  <c r="F1101" i="3"/>
  <c r="G1098" i="3"/>
  <c r="E1098" i="3"/>
  <c r="D1098" i="3"/>
  <c r="C1098" i="3"/>
  <c r="G1097" i="3"/>
  <c r="F1097" i="3"/>
  <c r="F1098" i="3" s="1"/>
  <c r="E1094" i="3"/>
  <c r="D1094" i="3"/>
  <c r="C1094" i="3"/>
  <c r="G1093" i="3"/>
  <c r="F1093" i="3"/>
  <c r="G1092" i="3"/>
  <c r="F1092" i="3"/>
  <c r="G1091" i="3"/>
  <c r="F1091" i="3"/>
  <c r="G1090" i="3"/>
  <c r="F1090" i="3"/>
  <c r="G1089" i="3"/>
  <c r="F1089" i="3"/>
  <c r="G1088" i="3"/>
  <c r="G1094" i="3" s="1"/>
  <c r="F1088" i="3"/>
  <c r="F1094" i="3" s="1"/>
  <c r="G1085" i="3"/>
  <c r="E1085" i="3"/>
  <c r="D1085" i="3"/>
  <c r="C1085" i="3"/>
  <c r="G1084" i="3"/>
  <c r="F1084" i="3"/>
  <c r="F1085" i="3" s="1"/>
  <c r="E1081" i="3"/>
  <c r="D1081" i="3"/>
  <c r="C1081" i="3"/>
  <c r="G1080" i="3"/>
  <c r="F1080" i="3"/>
  <c r="G1079" i="3"/>
  <c r="F1079" i="3"/>
  <c r="G1078" i="3"/>
  <c r="F1078" i="3"/>
  <c r="G1077" i="3"/>
  <c r="F1077" i="3"/>
  <c r="G1076" i="3"/>
  <c r="F1076" i="3"/>
  <c r="G1075" i="3"/>
  <c r="G1081" i="3" s="1"/>
  <c r="F1075" i="3"/>
  <c r="F1081" i="3" s="1"/>
  <c r="E1072" i="3"/>
  <c r="D1072" i="3"/>
  <c r="C1072" i="3"/>
  <c r="G1071" i="3"/>
  <c r="F1071" i="3"/>
  <c r="G1070" i="3"/>
  <c r="G1072" i="3" s="1"/>
  <c r="F1070" i="3"/>
  <c r="G1069" i="3"/>
  <c r="F1069" i="3"/>
  <c r="F1072" i="3" s="1"/>
  <c r="F1066" i="3"/>
  <c r="E1066" i="3"/>
  <c r="D1066" i="3"/>
  <c r="C1066" i="3"/>
  <c r="G1065" i="3"/>
  <c r="G1066" i="3" s="1"/>
  <c r="F1065" i="3"/>
  <c r="G1062" i="3"/>
  <c r="E1062" i="3"/>
  <c r="D1062" i="3"/>
  <c r="C1062" i="3"/>
  <c r="G1061" i="3"/>
  <c r="F1061" i="3"/>
  <c r="G1060" i="3"/>
  <c r="F1060" i="3"/>
  <c r="G1059" i="3"/>
  <c r="F1059" i="3"/>
  <c r="G1058" i="3"/>
  <c r="F1058" i="3"/>
  <c r="G1057" i="3"/>
  <c r="F1057" i="3"/>
  <c r="G1056" i="3"/>
  <c r="F1056" i="3"/>
  <c r="G1055" i="3"/>
  <c r="F1055" i="3"/>
  <c r="F1062" i="3" s="1"/>
  <c r="F1052" i="3"/>
  <c r="E1052" i="3"/>
  <c r="D1052" i="3"/>
  <c r="C1052" i="3"/>
  <c r="G1051" i="3"/>
  <c r="F1051" i="3"/>
  <c r="G1050" i="3"/>
  <c r="F1050" i="3"/>
  <c r="G1049" i="3"/>
  <c r="F1049" i="3"/>
  <c r="G1048" i="3"/>
  <c r="G1052" i="3" s="1"/>
  <c r="F1048" i="3"/>
  <c r="G1045" i="3"/>
  <c r="E1045" i="3"/>
  <c r="D1045" i="3"/>
  <c r="C1045" i="3"/>
  <c r="G1044" i="3"/>
  <c r="F1044" i="3"/>
  <c r="G1043" i="3"/>
  <c r="F1043" i="3"/>
  <c r="F1045" i="3" s="1"/>
  <c r="G1040" i="3"/>
  <c r="F1040" i="3"/>
  <c r="G1038" i="3"/>
  <c r="F1038" i="3"/>
  <c r="G1037" i="3"/>
  <c r="F1037" i="3"/>
  <c r="G1036" i="3"/>
  <c r="F1036" i="3"/>
  <c r="G1035" i="3"/>
  <c r="F1035" i="3"/>
  <c r="G1034" i="3"/>
  <c r="F1034" i="3"/>
  <c r="G1033" i="3"/>
  <c r="F1033" i="3"/>
  <c r="G1032" i="3"/>
  <c r="F1032" i="3"/>
  <c r="G1031" i="3"/>
  <c r="F1031" i="3"/>
  <c r="G1030" i="3"/>
  <c r="F1030" i="3"/>
  <c r="G1029" i="3"/>
  <c r="F1029" i="3"/>
  <c r="G1028" i="3"/>
  <c r="F1028" i="3"/>
  <c r="G1027" i="3"/>
  <c r="F1027" i="3"/>
  <c r="G1026" i="3"/>
  <c r="F1026" i="3"/>
  <c r="G1024" i="3"/>
  <c r="F1024" i="3"/>
  <c r="G1023" i="3"/>
  <c r="F1023" i="3"/>
  <c r="G1022" i="3"/>
  <c r="F1022" i="3"/>
  <c r="G1021" i="3"/>
  <c r="F1021" i="3"/>
  <c r="G1020" i="3"/>
  <c r="F1020" i="3"/>
  <c r="G1019" i="3"/>
  <c r="F1019" i="3"/>
  <c r="G1018" i="3"/>
  <c r="F1018" i="3"/>
  <c r="G1017" i="3"/>
  <c r="F1017" i="3"/>
  <c r="G1016" i="3"/>
  <c r="F1016" i="3"/>
  <c r="G1015" i="3"/>
  <c r="F1015" i="3"/>
  <c r="G1014" i="3"/>
  <c r="F1014" i="3"/>
  <c r="G1013" i="3"/>
  <c r="F1013" i="3"/>
  <c r="G1012" i="3"/>
  <c r="F1012" i="3"/>
  <c r="G1011" i="3"/>
  <c r="F1011" i="3"/>
  <c r="G1010" i="3"/>
  <c r="F1010" i="3"/>
  <c r="G1009" i="3"/>
  <c r="F1009" i="3"/>
  <c r="G1007" i="3"/>
  <c r="F1007" i="3"/>
  <c r="G1006" i="3"/>
  <c r="F1006" i="3"/>
  <c r="G1005" i="3"/>
  <c r="F1005" i="3"/>
  <c r="G1003" i="3"/>
  <c r="F1003" i="3"/>
  <c r="G1002" i="3"/>
  <c r="F1002" i="3"/>
  <c r="G1001" i="3"/>
  <c r="F1001" i="3"/>
  <c r="G1000" i="3"/>
  <c r="F1000" i="3"/>
  <c r="G999" i="3"/>
  <c r="F999" i="3"/>
  <c r="G998" i="3"/>
  <c r="F998" i="3"/>
  <c r="G997" i="3"/>
  <c r="F997" i="3"/>
  <c r="G996" i="3"/>
  <c r="F996" i="3"/>
  <c r="G995" i="3"/>
  <c r="F995" i="3"/>
  <c r="G994" i="3"/>
  <c r="F994" i="3"/>
  <c r="G992" i="3"/>
  <c r="F992" i="3"/>
  <c r="G991" i="3"/>
  <c r="F991" i="3"/>
  <c r="G990" i="3"/>
  <c r="F990" i="3"/>
  <c r="G989" i="3"/>
  <c r="F989" i="3"/>
  <c r="G988" i="3"/>
  <c r="F988" i="3"/>
  <c r="G987" i="3"/>
  <c r="F987" i="3"/>
  <c r="G985" i="3"/>
  <c r="F985" i="3"/>
  <c r="G984" i="3"/>
  <c r="F984" i="3"/>
  <c r="G983" i="3"/>
  <c r="F983" i="3"/>
  <c r="G982" i="3"/>
  <c r="F982" i="3"/>
  <c r="G981" i="3"/>
  <c r="F981" i="3"/>
  <c r="G980" i="3"/>
  <c r="F980" i="3"/>
  <c r="G979" i="3"/>
  <c r="F979" i="3"/>
  <c r="G978" i="3"/>
  <c r="F978" i="3"/>
  <c r="G976" i="3"/>
  <c r="F976" i="3"/>
  <c r="G975" i="3"/>
  <c r="F975" i="3"/>
  <c r="G974" i="3"/>
  <c r="F974" i="3"/>
  <c r="G973" i="3"/>
  <c r="F973" i="3"/>
  <c r="G972" i="3"/>
  <c r="F972" i="3"/>
  <c r="G971" i="3"/>
  <c r="F971" i="3"/>
  <c r="G970" i="3"/>
  <c r="F970" i="3"/>
  <c r="G968" i="3"/>
  <c r="F968" i="3"/>
  <c r="G967" i="3"/>
  <c r="F967" i="3"/>
  <c r="G966" i="3"/>
  <c r="F966" i="3"/>
  <c r="G965" i="3"/>
  <c r="F965" i="3"/>
  <c r="G964" i="3"/>
  <c r="F964" i="3"/>
  <c r="G963" i="3"/>
  <c r="F963" i="3"/>
  <c r="G962" i="3"/>
  <c r="F962" i="3"/>
  <c r="G961" i="3"/>
  <c r="F961" i="3"/>
  <c r="G960" i="3"/>
  <c r="F960" i="3"/>
  <c r="G959" i="3"/>
  <c r="F959" i="3"/>
  <c r="G958" i="3"/>
  <c r="F958" i="3"/>
  <c r="G957" i="3"/>
  <c r="F957" i="3"/>
  <c r="G956" i="3"/>
  <c r="F956" i="3"/>
  <c r="G955" i="3"/>
  <c r="F955" i="3"/>
  <c r="E954" i="3"/>
  <c r="D954" i="3"/>
  <c r="G954" i="3" s="1"/>
  <c r="C954" i="3"/>
  <c r="F954" i="3" s="1"/>
  <c r="G953" i="3"/>
  <c r="F953" i="3"/>
  <c r="G951" i="3"/>
  <c r="F951" i="3"/>
  <c r="G950" i="3"/>
  <c r="F950" i="3"/>
  <c r="G949" i="3"/>
  <c r="F949" i="3"/>
  <c r="G948" i="3"/>
  <c r="F948" i="3"/>
  <c r="G947" i="3"/>
  <c r="F947" i="3"/>
  <c r="G946" i="3"/>
  <c r="F946" i="3"/>
  <c r="G945" i="3"/>
  <c r="F945" i="3"/>
  <c r="G944" i="3"/>
  <c r="F944" i="3"/>
  <c r="G943" i="3"/>
  <c r="F943" i="3"/>
  <c r="G942" i="3"/>
  <c r="F942" i="3"/>
  <c r="G941" i="3"/>
  <c r="F941" i="3"/>
  <c r="G940" i="3"/>
  <c r="F940" i="3"/>
  <c r="G939" i="3"/>
  <c r="F939" i="3"/>
  <c r="G938" i="3"/>
  <c r="F938" i="3"/>
  <c r="G937" i="3"/>
  <c r="F937" i="3"/>
  <c r="G936" i="3"/>
  <c r="F936" i="3"/>
  <c r="G935" i="3"/>
  <c r="F935" i="3"/>
  <c r="G933" i="3"/>
  <c r="F933" i="3"/>
  <c r="G932" i="3"/>
  <c r="F932" i="3"/>
  <c r="G930" i="3"/>
  <c r="F930" i="3"/>
  <c r="G929" i="3"/>
  <c r="F929" i="3"/>
  <c r="G928" i="3"/>
  <c r="F928" i="3"/>
  <c r="G927" i="3"/>
  <c r="F927" i="3"/>
  <c r="G926" i="3"/>
  <c r="F926" i="3"/>
  <c r="G925" i="3"/>
  <c r="F925" i="3"/>
  <c r="G924" i="3"/>
  <c r="F924" i="3"/>
  <c r="G923" i="3"/>
  <c r="F923" i="3"/>
  <c r="G922" i="3"/>
  <c r="F922" i="3"/>
  <c r="G921" i="3"/>
  <c r="F921" i="3"/>
  <c r="G920" i="3"/>
  <c r="F920" i="3"/>
  <c r="G919" i="3"/>
  <c r="F919" i="3"/>
  <c r="G917" i="3"/>
  <c r="F917" i="3"/>
  <c r="G916" i="3"/>
  <c r="F916" i="3"/>
  <c r="G915" i="3"/>
  <c r="F915" i="3"/>
  <c r="G914" i="3"/>
  <c r="F914" i="3"/>
  <c r="G913" i="3"/>
  <c r="F913" i="3"/>
  <c r="G912" i="3"/>
  <c r="F912" i="3"/>
  <c r="G911" i="3"/>
  <c r="F911" i="3"/>
  <c r="G910" i="3"/>
  <c r="F910" i="3"/>
  <c r="G909" i="3"/>
  <c r="F909" i="3"/>
  <c r="G908" i="3"/>
  <c r="F908" i="3"/>
  <c r="G906" i="3"/>
  <c r="F906" i="3"/>
  <c r="G905" i="3"/>
  <c r="F905" i="3"/>
  <c r="G904" i="3"/>
  <c r="F904" i="3"/>
  <c r="G903" i="3"/>
  <c r="F903" i="3"/>
  <c r="G902" i="3"/>
  <c r="F902" i="3"/>
  <c r="G901" i="3"/>
  <c r="F901" i="3"/>
  <c r="G900" i="3"/>
  <c r="F900" i="3"/>
  <c r="G899" i="3"/>
  <c r="F899" i="3"/>
  <c r="G898" i="3"/>
  <c r="F898" i="3"/>
  <c r="G897" i="3"/>
  <c r="F897" i="3"/>
  <c r="G896" i="3"/>
  <c r="F896" i="3"/>
  <c r="G895" i="3"/>
  <c r="F895" i="3"/>
  <c r="G894" i="3"/>
  <c r="F894" i="3"/>
  <c r="G893" i="3"/>
  <c r="F893" i="3"/>
  <c r="G892" i="3"/>
  <c r="F892" i="3"/>
  <c r="G891" i="3"/>
  <c r="F891" i="3"/>
  <c r="G890" i="3"/>
  <c r="F890" i="3"/>
  <c r="G889" i="3"/>
  <c r="E889" i="3"/>
  <c r="D889" i="3"/>
  <c r="C889" i="3"/>
  <c r="F889" i="3" s="1"/>
  <c r="G888" i="3"/>
  <c r="F888" i="3"/>
  <c r="G886" i="3"/>
  <c r="F886" i="3"/>
  <c r="G885" i="3"/>
  <c r="F885" i="3"/>
  <c r="G884" i="3"/>
  <c r="F884" i="3"/>
  <c r="G883" i="3"/>
  <c r="F883" i="3"/>
  <c r="G882" i="3"/>
  <c r="F882" i="3"/>
  <c r="G881" i="3"/>
  <c r="F881" i="3"/>
  <c r="G880" i="3"/>
  <c r="F880" i="3"/>
  <c r="G879" i="3"/>
  <c r="F879" i="3"/>
  <c r="G878" i="3"/>
  <c r="F878" i="3"/>
  <c r="G877" i="3"/>
  <c r="F877" i="3"/>
  <c r="G876" i="3"/>
  <c r="F876" i="3"/>
  <c r="G875" i="3"/>
  <c r="F875" i="3"/>
  <c r="G874" i="3"/>
  <c r="F874" i="3"/>
  <c r="G873" i="3"/>
  <c r="F873" i="3"/>
  <c r="G872" i="3"/>
  <c r="F872" i="3"/>
  <c r="G871" i="3"/>
  <c r="F871" i="3"/>
  <c r="G870" i="3"/>
  <c r="F870" i="3"/>
  <c r="G869" i="3"/>
  <c r="F869" i="3"/>
  <c r="G867" i="3"/>
  <c r="F867" i="3"/>
  <c r="G866" i="3"/>
  <c r="F866" i="3"/>
  <c r="G864" i="3"/>
  <c r="F864" i="3"/>
  <c r="G863" i="3"/>
  <c r="F863" i="3"/>
  <c r="G862" i="3"/>
  <c r="F862" i="3"/>
  <c r="G861" i="3"/>
  <c r="F861" i="3"/>
  <c r="G860" i="3"/>
  <c r="F860" i="3"/>
  <c r="G859" i="3"/>
  <c r="F859" i="3"/>
  <c r="G858" i="3"/>
  <c r="F858" i="3"/>
  <c r="G857" i="3"/>
  <c r="F857" i="3"/>
  <c r="G856" i="3"/>
  <c r="F856" i="3"/>
  <c r="G855" i="3"/>
  <c r="F855" i="3"/>
  <c r="G854" i="3"/>
  <c r="F854" i="3"/>
  <c r="G853" i="3"/>
  <c r="F853" i="3"/>
  <c r="G852" i="3"/>
  <c r="F852" i="3"/>
  <c r="G851" i="3"/>
  <c r="F851" i="3"/>
  <c r="G850" i="3"/>
  <c r="F850" i="3"/>
  <c r="G849" i="3"/>
  <c r="F849" i="3"/>
  <c r="G848" i="3"/>
  <c r="F848" i="3"/>
  <c r="G847" i="3"/>
  <c r="F847" i="3"/>
  <c r="G846" i="3"/>
  <c r="F846" i="3"/>
  <c r="G844" i="3"/>
  <c r="F844" i="3"/>
  <c r="G843" i="3"/>
  <c r="F843" i="3"/>
  <c r="G842" i="3"/>
  <c r="F842" i="3"/>
  <c r="G841" i="3"/>
  <c r="F841" i="3"/>
  <c r="G840" i="3"/>
  <c r="F840" i="3"/>
  <c r="G839" i="3"/>
  <c r="F839" i="3"/>
  <c r="G838" i="3"/>
  <c r="F838" i="3"/>
  <c r="G837" i="3"/>
  <c r="F837" i="3"/>
  <c r="G836" i="3"/>
  <c r="F836" i="3"/>
  <c r="G835" i="3"/>
  <c r="F835" i="3"/>
  <c r="G834" i="3"/>
  <c r="F834" i="3"/>
  <c r="G833" i="3"/>
  <c r="F833" i="3"/>
  <c r="G832" i="3"/>
  <c r="F832" i="3"/>
  <c r="G831" i="3"/>
  <c r="F831" i="3"/>
  <c r="G830" i="3"/>
  <c r="F830" i="3"/>
  <c r="G829" i="3"/>
  <c r="F829" i="3"/>
  <c r="G828" i="3"/>
  <c r="F828" i="3"/>
  <c r="G827" i="3"/>
  <c r="F827" i="3"/>
  <c r="G825" i="3"/>
  <c r="F825" i="3"/>
  <c r="G824" i="3"/>
  <c r="F824" i="3"/>
  <c r="G822" i="3"/>
  <c r="F822" i="3"/>
  <c r="G821" i="3"/>
  <c r="F821" i="3"/>
  <c r="G820" i="3"/>
  <c r="F820" i="3"/>
  <c r="G819" i="3"/>
  <c r="F819" i="3"/>
  <c r="G818" i="3"/>
  <c r="F818" i="3"/>
  <c r="G817" i="3"/>
  <c r="F817" i="3"/>
  <c r="G816" i="3"/>
  <c r="F816" i="3"/>
  <c r="G815" i="3"/>
  <c r="F815" i="3"/>
  <c r="G813" i="3"/>
  <c r="F813" i="3"/>
  <c r="G812" i="3"/>
  <c r="F812" i="3"/>
  <c r="G811" i="3"/>
  <c r="F811" i="3"/>
  <c r="G810" i="3"/>
  <c r="F810" i="3"/>
  <c r="G809" i="3"/>
  <c r="F809" i="3"/>
  <c r="G808" i="3"/>
  <c r="F808" i="3"/>
  <c r="G806" i="3"/>
  <c r="F806" i="3"/>
  <c r="G805" i="3"/>
  <c r="F805" i="3"/>
  <c r="G804" i="3"/>
  <c r="F804" i="3"/>
  <c r="G803" i="3"/>
  <c r="F803" i="3"/>
  <c r="G802" i="3"/>
  <c r="F802" i="3"/>
  <c r="G801" i="3"/>
  <c r="F801" i="3"/>
  <c r="G800" i="3"/>
  <c r="F800" i="3"/>
  <c r="G799" i="3"/>
  <c r="F799" i="3"/>
  <c r="G798" i="3"/>
  <c r="F798" i="3"/>
  <c r="G797" i="3"/>
  <c r="F797" i="3"/>
  <c r="G796" i="3"/>
  <c r="F796" i="3"/>
  <c r="G795" i="3"/>
  <c r="F795" i="3"/>
  <c r="G794" i="3"/>
  <c r="F794" i="3"/>
  <c r="G793" i="3"/>
  <c r="F793" i="3"/>
  <c r="G792" i="3"/>
  <c r="F792" i="3"/>
  <c r="F791" i="3"/>
  <c r="E791" i="3"/>
  <c r="D791" i="3"/>
  <c r="G791" i="3" s="1"/>
  <c r="C791" i="3"/>
  <c r="G790" i="3"/>
  <c r="F790" i="3"/>
  <c r="G788" i="3"/>
  <c r="F788" i="3"/>
  <c r="G787" i="3"/>
  <c r="F787" i="3"/>
  <c r="G786" i="3"/>
  <c r="F786" i="3"/>
  <c r="G785" i="3"/>
  <c r="F785" i="3"/>
  <c r="G784" i="3"/>
  <c r="F784" i="3"/>
  <c r="G783" i="3"/>
  <c r="F783" i="3"/>
  <c r="G782" i="3"/>
  <c r="F782" i="3"/>
  <c r="G781" i="3"/>
  <c r="F781" i="3"/>
  <c r="G780" i="3"/>
  <c r="F780" i="3"/>
  <c r="G779" i="3"/>
  <c r="F779" i="3"/>
  <c r="G778" i="3"/>
  <c r="F778" i="3"/>
  <c r="G777" i="3"/>
  <c r="F777" i="3"/>
  <c r="G776" i="3"/>
  <c r="F776" i="3"/>
  <c r="G775" i="3"/>
  <c r="F775" i="3"/>
  <c r="G774" i="3"/>
  <c r="F774" i="3"/>
  <c r="G773" i="3"/>
  <c r="F773" i="3"/>
  <c r="G772" i="3"/>
  <c r="F772" i="3"/>
  <c r="G770" i="3"/>
  <c r="F770" i="3"/>
  <c r="G769" i="3"/>
  <c r="F769" i="3"/>
  <c r="G768" i="3"/>
  <c r="F768" i="3"/>
  <c r="G767" i="3"/>
  <c r="F767" i="3"/>
  <c r="G766" i="3"/>
  <c r="F766" i="3"/>
  <c r="G765" i="3"/>
  <c r="F765" i="3"/>
  <c r="G764" i="3"/>
  <c r="F764" i="3"/>
  <c r="G763" i="3"/>
  <c r="F763" i="3"/>
  <c r="G762" i="3"/>
  <c r="F762" i="3"/>
  <c r="G761" i="3"/>
  <c r="F761" i="3"/>
  <c r="G760" i="3"/>
  <c r="F760" i="3"/>
  <c r="G759" i="3"/>
  <c r="F759" i="3"/>
  <c r="G758" i="3"/>
  <c r="F758" i="3"/>
  <c r="G757" i="3"/>
  <c r="F757" i="3"/>
  <c r="G756" i="3"/>
  <c r="F756" i="3"/>
  <c r="G755" i="3"/>
  <c r="F755" i="3"/>
  <c r="G754" i="3"/>
  <c r="F754" i="3"/>
  <c r="G753" i="3"/>
  <c r="F753" i="3"/>
  <c r="G751" i="3"/>
  <c r="F751" i="3"/>
  <c r="G750" i="3"/>
  <c r="F750" i="3"/>
  <c r="G749" i="3"/>
  <c r="F749" i="3"/>
  <c r="G748" i="3"/>
  <c r="F748" i="3"/>
  <c r="G747" i="3"/>
  <c r="F747" i="3"/>
  <c r="G746" i="3"/>
  <c r="F746" i="3"/>
  <c r="G745" i="3"/>
  <c r="F745" i="3"/>
  <c r="G744" i="3"/>
  <c r="F744" i="3"/>
  <c r="G743" i="3"/>
  <c r="F743" i="3"/>
  <c r="G742" i="3"/>
  <c r="F742" i="3"/>
  <c r="G741" i="3"/>
  <c r="F741" i="3"/>
  <c r="G740" i="3"/>
  <c r="F740" i="3"/>
  <c r="G739" i="3"/>
  <c r="F739" i="3"/>
  <c r="G738" i="3"/>
  <c r="F738" i="3"/>
  <c r="G737" i="3"/>
  <c r="F737" i="3"/>
  <c r="G736" i="3"/>
  <c r="F736" i="3"/>
  <c r="G735" i="3"/>
  <c r="F735" i="3"/>
  <c r="G734" i="3"/>
  <c r="F734" i="3"/>
  <c r="G732" i="3"/>
  <c r="F732" i="3"/>
  <c r="G731" i="3"/>
  <c r="F731" i="3"/>
  <c r="G730" i="3"/>
  <c r="F730" i="3"/>
  <c r="G729" i="3"/>
  <c r="F729" i="3"/>
  <c r="G728" i="3"/>
  <c r="F728" i="3"/>
  <c r="G727" i="3"/>
  <c r="F727" i="3"/>
  <c r="G726" i="3"/>
  <c r="F726" i="3"/>
  <c r="G725" i="3"/>
  <c r="F725" i="3"/>
  <c r="G724" i="3"/>
  <c r="F724" i="3"/>
  <c r="G723" i="3"/>
  <c r="F723" i="3"/>
  <c r="G722" i="3"/>
  <c r="F722" i="3"/>
  <c r="G721" i="3"/>
  <c r="F721" i="3"/>
  <c r="G720" i="3"/>
  <c r="F720" i="3"/>
  <c r="G719" i="3"/>
  <c r="F719" i="3"/>
  <c r="G718" i="3"/>
  <c r="F718" i="3"/>
  <c r="G717" i="3"/>
  <c r="F717" i="3"/>
  <c r="G716" i="3"/>
  <c r="F716" i="3"/>
  <c r="G714" i="3"/>
  <c r="F714" i="3"/>
  <c r="G713" i="3"/>
  <c r="F713" i="3"/>
  <c r="G712" i="3"/>
  <c r="F712" i="3"/>
  <c r="G711" i="3"/>
  <c r="F711" i="3"/>
  <c r="G710" i="3"/>
  <c r="F710" i="3"/>
  <c r="G709" i="3"/>
  <c r="F709" i="3"/>
  <c r="G708" i="3"/>
  <c r="F708" i="3"/>
  <c r="G707" i="3"/>
  <c r="F707" i="3"/>
  <c r="G706" i="3"/>
  <c r="F706" i="3"/>
  <c r="G705" i="3"/>
  <c r="F705" i="3"/>
  <c r="G704" i="3"/>
  <c r="F704" i="3"/>
  <c r="G703" i="3"/>
  <c r="F703" i="3"/>
  <c r="G702" i="3"/>
  <c r="F702" i="3"/>
  <c r="G701" i="3"/>
  <c r="F701" i="3"/>
  <c r="G700" i="3"/>
  <c r="F700" i="3"/>
  <c r="G699" i="3"/>
  <c r="F699" i="3"/>
  <c r="G698" i="3"/>
  <c r="F698" i="3"/>
  <c r="G697" i="3"/>
  <c r="F697" i="3"/>
  <c r="G696" i="3"/>
  <c r="F696" i="3"/>
  <c r="G695" i="3"/>
  <c r="F695" i="3"/>
  <c r="G694" i="3"/>
  <c r="F694" i="3"/>
  <c r="G693" i="3"/>
  <c r="F693" i="3"/>
  <c r="G692" i="3"/>
  <c r="F692" i="3"/>
  <c r="G691" i="3"/>
  <c r="F691" i="3"/>
  <c r="G689" i="3"/>
  <c r="F689" i="3"/>
  <c r="G688" i="3"/>
  <c r="F688" i="3"/>
  <c r="G687" i="3"/>
  <c r="F687" i="3"/>
  <c r="G686" i="3"/>
  <c r="F686" i="3"/>
  <c r="G685" i="3"/>
  <c r="F685" i="3"/>
  <c r="G684" i="3"/>
  <c r="F684" i="3"/>
  <c r="G683" i="3"/>
  <c r="F683" i="3"/>
  <c r="G682" i="3"/>
  <c r="F682" i="3"/>
  <c r="G681" i="3"/>
  <c r="F681" i="3"/>
  <c r="G680" i="3"/>
  <c r="F680" i="3"/>
  <c r="G679" i="3"/>
  <c r="F679" i="3"/>
  <c r="G678" i="3"/>
  <c r="F678" i="3"/>
  <c r="G677" i="3"/>
  <c r="F677" i="3"/>
  <c r="G676" i="3"/>
  <c r="F676" i="3"/>
  <c r="G675" i="3"/>
  <c r="F675" i="3"/>
  <c r="G674" i="3"/>
  <c r="F674" i="3"/>
  <c r="G673" i="3"/>
  <c r="F673" i="3"/>
  <c r="G672" i="3"/>
  <c r="F672" i="3"/>
  <c r="G670" i="3"/>
  <c r="F670" i="3"/>
  <c r="G669" i="3"/>
  <c r="F669" i="3"/>
  <c r="G668" i="3"/>
  <c r="F668" i="3"/>
  <c r="G667" i="3"/>
  <c r="F667" i="3"/>
  <c r="G666" i="3"/>
  <c r="F666" i="3"/>
  <c r="G665" i="3"/>
  <c r="F665" i="3"/>
  <c r="G664" i="3"/>
  <c r="F664" i="3"/>
  <c r="G663" i="3"/>
  <c r="F663" i="3"/>
  <c r="G662" i="3"/>
  <c r="F662" i="3"/>
  <c r="G661" i="3"/>
  <c r="F661" i="3"/>
  <c r="G659" i="3"/>
  <c r="F659" i="3"/>
  <c r="G658" i="3"/>
  <c r="F658" i="3"/>
  <c r="G657" i="3"/>
  <c r="F657" i="3"/>
  <c r="G656" i="3"/>
  <c r="F656" i="3"/>
  <c r="G655" i="3"/>
  <c r="F655" i="3"/>
  <c r="G653" i="3"/>
  <c r="F653" i="3"/>
  <c r="G652" i="3"/>
  <c r="F652" i="3"/>
  <c r="G651" i="3"/>
  <c r="F651" i="3"/>
  <c r="G650" i="3"/>
  <c r="F650" i="3"/>
  <c r="G649" i="3"/>
  <c r="F649" i="3"/>
  <c r="G648" i="3"/>
  <c r="F648" i="3"/>
  <c r="G647" i="3"/>
  <c r="F647" i="3"/>
  <c r="G646" i="3"/>
  <c r="F646" i="3"/>
  <c r="G644" i="3"/>
  <c r="F644" i="3"/>
  <c r="G643" i="3"/>
  <c r="F643" i="3"/>
  <c r="G642" i="3"/>
  <c r="F642" i="3"/>
  <c r="G641" i="3"/>
  <c r="F641" i="3"/>
  <c r="G640" i="3"/>
  <c r="F640" i="3"/>
  <c r="G639" i="3"/>
  <c r="F639" i="3"/>
  <c r="G638" i="3"/>
  <c r="F638" i="3"/>
  <c r="G637" i="3"/>
  <c r="F637" i="3"/>
  <c r="G636" i="3"/>
  <c r="F636" i="3"/>
  <c r="G635" i="3"/>
  <c r="F635" i="3"/>
  <c r="G634" i="3"/>
  <c r="F634" i="3"/>
  <c r="G633" i="3"/>
  <c r="F633" i="3"/>
  <c r="G632" i="3"/>
  <c r="E632" i="3"/>
  <c r="D632" i="3"/>
  <c r="C632" i="3"/>
  <c r="F632" i="3" s="1"/>
  <c r="G631" i="3"/>
  <c r="F631" i="3"/>
  <c r="G629" i="3"/>
  <c r="F629" i="3"/>
  <c r="G628" i="3"/>
  <c r="F628" i="3"/>
  <c r="G627" i="3"/>
  <c r="F627" i="3"/>
  <c r="G626" i="3"/>
  <c r="F626" i="3"/>
  <c r="G625" i="3"/>
  <c r="F625" i="3"/>
  <c r="G624" i="3"/>
  <c r="F624" i="3"/>
  <c r="G623" i="3"/>
  <c r="F623" i="3"/>
  <c r="G622" i="3"/>
  <c r="F622" i="3"/>
  <c r="G621" i="3"/>
  <c r="F621" i="3"/>
  <c r="G620" i="3"/>
  <c r="F620" i="3"/>
  <c r="G619" i="3"/>
  <c r="F619" i="3"/>
  <c r="G618" i="3"/>
  <c r="F618" i="3"/>
  <c r="G617" i="3"/>
  <c r="F617" i="3"/>
  <c r="G616" i="3"/>
  <c r="F616" i="3"/>
  <c r="G615" i="3"/>
  <c r="F615" i="3"/>
  <c r="G614" i="3"/>
  <c r="F614" i="3"/>
  <c r="G613" i="3"/>
  <c r="F613" i="3"/>
  <c r="G611" i="3"/>
  <c r="F611" i="3"/>
  <c r="G610" i="3"/>
  <c r="F610" i="3"/>
  <c r="G608" i="3"/>
  <c r="F608" i="3"/>
  <c r="G607" i="3"/>
  <c r="F607" i="3"/>
  <c r="G606" i="3"/>
  <c r="F606" i="3"/>
  <c r="G605" i="3"/>
  <c r="F605" i="3"/>
  <c r="G604" i="3"/>
  <c r="F604" i="3"/>
  <c r="G603" i="3"/>
  <c r="F603" i="3"/>
  <c r="G602" i="3"/>
  <c r="F602" i="3"/>
  <c r="G601" i="3"/>
  <c r="F601" i="3"/>
  <c r="G600" i="3"/>
  <c r="F600" i="3"/>
  <c r="G599" i="3"/>
  <c r="F599" i="3"/>
  <c r="G598" i="3"/>
  <c r="F598" i="3"/>
  <c r="G597" i="3"/>
  <c r="F597" i="3"/>
  <c r="G596" i="3"/>
  <c r="F596" i="3"/>
  <c r="G594" i="3"/>
  <c r="F594" i="3"/>
  <c r="G593" i="3"/>
  <c r="F593" i="3"/>
  <c r="G592" i="3"/>
  <c r="F592" i="3"/>
  <c r="G591" i="3"/>
  <c r="F591" i="3"/>
  <c r="G590" i="3"/>
  <c r="F590" i="3"/>
  <c r="G589" i="3"/>
  <c r="F589" i="3"/>
  <c r="G588" i="3"/>
  <c r="F588" i="3"/>
  <c r="G587" i="3"/>
  <c r="F587" i="3"/>
  <c r="G586" i="3"/>
  <c r="F586" i="3"/>
  <c r="G585" i="3"/>
  <c r="F585" i="3"/>
  <c r="G584" i="3"/>
  <c r="F584" i="3"/>
  <c r="G583" i="3"/>
  <c r="F583" i="3"/>
  <c r="G582" i="3"/>
  <c r="F582" i="3"/>
  <c r="G581" i="3"/>
  <c r="F581" i="3"/>
  <c r="G580" i="3"/>
  <c r="F580" i="3"/>
  <c r="G579" i="3"/>
  <c r="F579" i="3"/>
  <c r="G578" i="3"/>
  <c r="F578" i="3"/>
  <c r="G576" i="3"/>
  <c r="F576" i="3"/>
  <c r="G575" i="3"/>
  <c r="F575" i="3"/>
  <c r="G574" i="3"/>
  <c r="F574" i="3"/>
  <c r="G573" i="3"/>
  <c r="F573" i="3"/>
  <c r="G572" i="3"/>
  <c r="F572" i="3"/>
  <c r="G571" i="3"/>
  <c r="F571" i="3"/>
  <c r="G570" i="3"/>
  <c r="F570" i="3"/>
  <c r="G569" i="3"/>
  <c r="F569" i="3"/>
  <c r="G568" i="3"/>
  <c r="F568" i="3"/>
  <c r="G567" i="3"/>
  <c r="F567" i="3"/>
  <c r="G565" i="3"/>
  <c r="F565" i="3"/>
  <c r="G564" i="3"/>
  <c r="F564" i="3"/>
  <c r="G563" i="3"/>
  <c r="F563" i="3"/>
  <c r="G562" i="3"/>
  <c r="F562" i="3"/>
  <c r="G561" i="3"/>
  <c r="F561" i="3"/>
  <c r="G560" i="3"/>
  <c r="F560" i="3"/>
  <c r="G558" i="3"/>
  <c r="F558" i="3"/>
  <c r="G557" i="3"/>
  <c r="F557" i="3"/>
  <c r="G556" i="3"/>
  <c r="F556" i="3"/>
  <c r="G555" i="3"/>
  <c r="F555" i="3"/>
  <c r="G554" i="3"/>
  <c r="F554" i="3"/>
  <c r="G553" i="3"/>
  <c r="F553" i="3"/>
  <c r="G552" i="3"/>
  <c r="F552" i="3"/>
  <c r="G551" i="3"/>
  <c r="F551" i="3"/>
  <c r="G550" i="3"/>
  <c r="F550" i="3"/>
  <c r="G548" i="3"/>
  <c r="F548" i="3"/>
  <c r="G547" i="3"/>
  <c r="F547" i="3"/>
  <c r="G546" i="3"/>
  <c r="F546" i="3"/>
  <c r="G545" i="3"/>
  <c r="F545" i="3"/>
  <c r="G544" i="3"/>
  <c r="F544" i="3"/>
  <c r="G543" i="3"/>
  <c r="F543" i="3"/>
  <c r="G541" i="3"/>
  <c r="F541" i="3"/>
  <c r="G540" i="3"/>
  <c r="F540" i="3"/>
  <c r="G539" i="3"/>
  <c r="F539" i="3"/>
  <c r="G538" i="3"/>
  <c r="F538" i="3"/>
  <c r="G537" i="3"/>
  <c r="F537" i="3"/>
  <c r="G536" i="3"/>
  <c r="F536" i="3"/>
  <c r="G535" i="3"/>
  <c r="F535" i="3"/>
  <c r="G534" i="3"/>
  <c r="F534" i="3"/>
  <c r="G533" i="3"/>
  <c r="F533" i="3"/>
  <c r="G532" i="3"/>
  <c r="F532" i="3"/>
  <c r="G531" i="3"/>
  <c r="F531" i="3"/>
  <c r="G530" i="3"/>
  <c r="F530" i="3"/>
  <c r="G529" i="3"/>
  <c r="F529" i="3"/>
  <c r="G528" i="3"/>
  <c r="F528" i="3"/>
  <c r="F527" i="3"/>
  <c r="E527" i="3"/>
  <c r="D527" i="3"/>
  <c r="G527" i="3" s="1"/>
  <c r="C527" i="3"/>
  <c r="G526" i="3"/>
  <c r="F526" i="3"/>
  <c r="G524" i="3"/>
  <c r="F524" i="3"/>
  <c r="G523" i="3"/>
  <c r="F523" i="3"/>
  <c r="G522" i="3"/>
  <c r="F522" i="3"/>
  <c r="G521" i="3"/>
  <c r="F521" i="3"/>
  <c r="G520" i="3"/>
  <c r="F520" i="3"/>
  <c r="G519" i="3"/>
  <c r="F519" i="3"/>
  <c r="G518" i="3"/>
  <c r="F518" i="3"/>
  <c r="G517" i="3"/>
  <c r="F517" i="3"/>
  <c r="G516" i="3"/>
  <c r="F516" i="3"/>
  <c r="G515" i="3"/>
  <c r="F515" i="3"/>
  <c r="G514" i="3"/>
  <c r="F514" i="3"/>
  <c r="G513" i="3"/>
  <c r="F513" i="3"/>
  <c r="G512" i="3"/>
  <c r="F512" i="3"/>
  <c r="G511" i="3"/>
  <c r="F511" i="3"/>
  <c r="G510" i="3"/>
  <c r="F510" i="3"/>
  <c r="G509" i="3"/>
  <c r="F509" i="3"/>
  <c r="G508" i="3"/>
  <c r="F508" i="3"/>
  <c r="G507" i="3"/>
  <c r="F507" i="3"/>
  <c r="G505" i="3"/>
  <c r="F505" i="3"/>
  <c r="G504" i="3"/>
  <c r="F504" i="3"/>
  <c r="G503" i="3"/>
  <c r="F503" i="3"/>
  <c r="G502" i="3"/>
  <c r="F502" i="3"/>
  <c r="G501" i="3"/>
  <c r="F501" i="3"/>
  <c r="G500" i="3"/>
  <c r="F500" i="3"/>
  <c r="G499" i="3"/>
  <c r="F499" i="3"/>
  <c r="G498" i="3"/>
  <c r="F498" i="3"/>
  <c r="G497" i="3"/>
  <c r="F497" i="3"/>
  <c r="G496" i="3"/>
  <c r="F496" i="3"/>
  <c r="G495" i="3"/>
  <c r="F495" i="3"/>
  <c r="G493" i="3"/>
  <c r="F493" i="3"/>
  <c r="G492" i="3"/>
  <c r="F492" i="3"/>
  <c r="G491" i="3"/>
  <c r="F491" i="3"/>
  <c r="G490" i="3"/>
  <c r="F490" i="3"/>
  <c r="G489" i="3"/>
  <c r="F489" i="3"/>
  <c r="G488" i="3"/>
  <c r="F488" i="3"/>
  <c r="G487" i="3"/>
  <c r="F487" i="3"/>
  <c r="G485" i="3"/>
  <c r="F485" i="3"/>
  <c r="G484" i="3"/>
  <c r="F484" i="3"/>
  <c r="G483" i="3"/>
  <c r="F483" i="3"/>
  <c r="G482" i="3"/>
  <c r="F482" i="3"/>
  <c r="G481" i="3"/>
  <c r="F481" i="3"/>
  <c r="G480" i="3"/>
  <c r="F480" i="3"/>
  <c r="G479" i="3"/>
  <c r="F479" i="3"/>
  <c r="G478" i="3"/>
  <c r="F478" i="3"/>
  <c r="G477" i="3"/>
  <c r="F477" i="3"/>
  <c r="G475" i="3"/>
  <c r="F475" i="3"/>
  <c r="G474" i="3"/>
  <c r="F474" i="3"/>
  <c r="G473" i="3"/>
  <c r="F473" i="3"/>
  <c r="G472" i="3"/>
  <c r="F472" i="3"/>
  <c r="G471" i="3"/>
  <c r="F471" i="3"/>
  <c r="G470" i="3"/>
  <c r="F470" i="3"/>
  <c r="G469" i="3"/>
  <c r="F469" i="3"/>
  <c r="G468" i="3"/>
  <c r="F468" i="3"/>
  <c r="G467" i="3"/>
  <c r="F467" i="3"/>
  <c r="G466" i="3"/>
  <c r="F466" i="3"/>
  <c r="G465" i="3"/>
  <c r="F465" i="3"/>
  <c r="G464" i="3"/>
  <c r="F464" i="3"/>
  <c r="G462" i="3"/>
  <c r="F462" i="3"/>
  <c r="G461" i="3"/>
  <c r="F461" i="3"/>
  <c r="G460" i="3"/>
  <c r="F460" i="3"/>
  <c r="G459" i="3"/>
  <c r="F459" i="3"/>
  <c r="G458" i="3"/>
  <c r="F458" i="3"/>
  <c r="G456" i="3"/>
  <c r="F456" i="3"/>
  <c r="G455" i="3"/>
  <c r="F455" i="3"/>
  <c r="G454" i="3"/>
  <c r="F454" i="3"/>
  <c r="G453" i="3"/>
  <c r="F453" i="3"/>
  <c r="G452" i="3"/>
  <c r="F452" i="3"/>
  <c r="G451" i="3"/>
  <c r="F451" i="3"/>
  <c r="G450" i="3"/>
  <c r="F450" i="3"/>
  <c r="G449" i="3"/>
  <c r="F449" i="3"/>
  <c r="G448" i="3"/>
  <c r="F448" i="3"/>
  <c r="G447" i="3"/>
  <c r="F447" i="3"/>
  <c r="G446" i="3"/>
  <c r="F446" i="3"/>
  <c r="G445" i="3"/>
  <c r="F445" i="3"/>
  <c r="G444" i="3"/>
  <c r="F444" i="3"/>
  <c r="G443" i="3"/>
  <c r="F443" i="3"/>
  <c r="G442" i="3"/>
  <c r="F442" i="3"/>
  <c r="G441" i="3"/>
  <c r="F441" i="3"/>
  <c r="G440" i="3"/>
  <c r="F440" i="3"/>
  <c r="G438" i="3"/>
  <c r="F438" i="3"/>
  <c r="G437" i="3"/>
  <c r="F437" i="3"/>
  <c r="G436" i="3"/>
  <c r="F436" i="3"/>
  <c r="G435" i="3"/>
  <c r="F435" i="3"/>
  <c r="G434" i="3"/>
  <c r="F434" i="3"/>
  <c r="G433" i="3"/>
  <c r="F433" i="3"/>
  <c r="G432" i="3"/>
  <c r="F432" i="3"/>
  <c r="G431" i="3"/>
  <c r="F431" i="3"/>
  <c r="G430" i="3"/>
  <c r="F430" i="3"/>
  <c r="G429" i="3"/>
  <c r="F429" i="3"/>
  <c r="G428" i="3"/>
  <c r="F428" i="3"/>
  <c r="G427" i="3"/>
  <c r="F427" i="3"/>
  <c r="G426" i="3"/>
  <c r="F426" i="3"/>
  <c r="G424" i="3"/>
  <c r="F424" i="3"/>
  <c r="G423" i="3"/>
  <c r="F423" i="3"/>
  <c r="G422" i="3"/>
  <c r="F422" i="3"/>
  <c r="G421" i="3"/>
  <c r="F421" i="3"/>
  <c r="G420" i="3"/>
  <c r="F420" i="3"/>
  <c r="G419" i="3"/>
  <c r="F419" i="3"/>
  <c r="G418" i="3"/>
  <c r="F418" i="3"/>
  <c r="G417" i="3"/>
  <c r="F417" i="3"/>
  <c r="G416" i="3"/>
  <c r="F416" i="3"/>
  <c r="G415" i="3"/>
  <c r="F415" i="3"/>
  <c r="G414" i="3"/>
  <c r="F414" i="3"/>
  <c r="G413" i="3"/>
  <c r="F413" i="3"/>
  <c r="G412" i="3"/>
  <c r="F412" i="3"/>
  <c r="G410" i="3"/>
  <c r="F410" i="3"/>
  <c r="G409" i="3"/>
  <c r="F409" i="3"/>
  <c r="G408" i="3"/>
  <c r="F408" i="3"/>
  <c r="G407" i="3"/>
  <c r="F407" i="3"/>
  <c r="G406" i="3"/>
  <c r="F406" i="3"/>
  <c r="G405" i="3"/>
  <c r="F405" i="3"/>
  <c r="G404" i="3"/>
  <c r="F404" i="3"/>
  <c r="G403" i="3"/>
  <c r="F403" i="3"/>
  <c r="G402" i="3"/>
  <c r="F402" i="3"/>
  <c r="G401" i="3"/>
  <c r="F401" i="3"/>
  <c r="G400" i="3"/>
  <c r="F400" i="3"/>
  <c r="G398" i="3"/>
  <c r="F398" i="3"/>
  <c r="G397" i="3"/>
  <c r="F397" i="3"/>
  <c r="D397" i="3"/>
  <c r="C397" i="3"/>
  <c r="G396" i="3"/>
  <c r="F396" i="3"/>
  <c r="G395" i="3"/>
  <c r="F395" i="3"/>
  <c r="G394" i="3"/>
  <c r="F394" i="3"/>
  <c r="D393" i="3"/>
  <c r="G393" i="3" s="1"/>
  <c r="C393" i="3"/>
  <c r="F393" i="3" s="1"/>
  <c r="G391" i="3"/>
  <c r="F391" i="3"/>
  <c r="G390" i="3"/>
  <c r="F390" i="3"/>
  <c r="G389" i="3"/>
  <c r="F389" i="3"/>
  <c r="G388" i="3"/>
  <c r="F388" i="3"/>
  <c r="G387" i="3"/>
  <c r="F387" i="3"/>
  <c r="G386" i="3"/>
  <c r="F386" i="3"/>
  <c r="G385" i="3"/>
  <c r="F385" i="3"/>
  <c r="G384" i="3"/>
  <c r="F384" i="3"/>
  <c r="G383" i="3"/>
  <c r="F383" i="3"/>
  <c r="G382" i="3"/>
  <c r="E382" i="3"/>
  <c r="D382" i="3"/>
  <c r="C382" i="3"/>
  <c r="F382" i="3" s="1"/>
  <c r="G380" i="3"/>
  <c r="F380" i="3"/>
  <c r="G379" i="3"/>
  <c r="F379" i="3"/>
  <c r="G378" i="3"/>
  <c r="F378" i="3"/>
  <c r="G377" i="3"/>
  <c r="F377" i="3"/>
  <c r="G376" i="3"/>
  <c r="F376" i="3"/>
  <c r="G375" i="3"/>
  <c r="F375" i="3"/>
  <c r="G374" i="3"/>
  <c r="F374" i="3"/>
  <c r="F373" i="3"/>
  <c r="E373" i="3"/>
  <c r="D373" i="3"/>
  <c r="G373" i="3" s="1"/>
  <c r="C373" i="3"/>
  <c r="G371" i="3"/>
  <c r="F371" i="3"/>
  <c r="G370" i="3"/>
  <c r="F370" i="3"/>
  <c r="G369" i="3"/>
  <c r="F369" i="3"/>
  <c r="G368" i="3"/>
  <c r="F368" i="3"/>
  <c r="G367" i="3"/>
  <c r="F367" i="3"/>
  <c r="G366" i="3"/>
  <c r="F366" i="3"/>
  <c r="G365" i="3"/>
  <c r="F365" i="3"/>
  <c r="G364" i="3"/>
  <c r="F364" i="3"/>
  <c r="G363" i="3"/>
  <c r="F363" i="3"/>
  <c r="G362" i="3"/>
  <c r="F362" i="3"/>
  <c r="G361" i="3"/>
  <c r="F361" i="3"/>
  <c r="G360" i="3"/>
  <c r="F360" i="3"/>
  <c r="G359" i="3"/>
  <c r="F359" i="3"/>
  <c r="G358" i="3"/>
  <c r="F358" i="3"/>
  <c r="G357" i="3"/>
  <c r="F357" i="3"/>
  <c r="G356" i="3"/>
  <c r="F356" i="3"/>
  <c r="G355" i="3"/>
  <c r="E355" i="3"/>
  <c r="D355" i="3"/>
  <c r="C355" i="3"/>
  <c r="F355" i="3" s="1"/>
  <c r="G354" i="3"/>
  <c r="D354" i="3"/>
  <c r="C354" i="3"/>
  <c r="F354" i="3" s="1"/>
  <c r="G352" i="3"/>
  <c r="F352" i="3"/>
  <c r="G351" i="3"/>
  <c r="F351" i="3"/>
  <c r="G350" i="3"/>
  <c r="F350" i="3"/>
  <c r="G349" i="3"/>
  <c r="F349" i="3"/>
  <c r="G348" i="3"/>
  <c r="F348" i="3"/>
  <c r="G347" i="3"/>
  <c r="F347" i="3"/>
  <c r="G346" i="3"/>
  <c r="F346" i="3"/>
  <c r="G345" i="3"/>
  <c r="F345" i="3"/>
  <c r="G344" i="3"/>
  <c r="F344" i="3"/>
  <c r="G343" i="3"/>
  <c r="F343" i="3"/>
  <c r="G342" i="3"/>
  <c r="F342" i="3"/>
  <c r="G341" i="3"/>
  <c r="F341" i="3"/>
  <c r="G340" i="3"/>
  <c r="F340" i="3"/>
  <c r="G339" i="3"/>
  <c r="F339" i="3"/>
  <c r="G338" i="3"/>
  <c r="F338" i="3"/>
  <c r="G337" i="3"/>
  <c r="F337" i="3"/>
  <c r="G336" i="3"/>
  <c r="F336" i="3"/>
  <c r="G335" i="3"/>
  <c r="F335" i="3"/>
  <c r="G334" i="3"/>
  <c r="F334" i="3"/>
  <c r="G333" i="3"/>
  <c r="F333" i="3"/>
  <c r="G332" i="3"/>
  <c r="D332" i="3"/>
  <c r="C332" i="3"/>
  <c r="F332" i="3" s="1"/>
  <c r="G330" i="3"/>
  <c r="F330" i="3"/>
  <c r="G329" i="3"/>
  <c r="F329" i="3"/>
  <c r="G328" i="3"/>
  <c r="F328" i="3"/>
  <c r="G327" i="3"/>
  <c r="F327" i="3"/>
  <c r="G325" i="3"/>
  <c r="F325" i="3"/>
  <c r="G324" i="3"/>
  <c r="F324" i="3"/>
  <c r="G323" i="3"/>
  <c r="F323" i="3"/>
  <c r="G322" i="3"/>
  <c r="F322" i="3"/>
  <c r="G319" i="3"/>
  <c r="F319" i="3"/>
  <c r="G318" i="3"/>
  <c r="F318" i="3"/>
  <c r="G317" i="3"/>
  <c r="F317" i="3"/>
  <c r="G316" i="3"/>
  <c r="F316" i="3"/>
  <c r="G315" i="3"/>
  <c r="F315" i="3"/>
  <c r="F314" i="3"/>
  <c r="E314" i="3"/>
  <c r="D314" i="3"/>
  <c r="G314" i="3" s="1"/>
  <c r="C314" i="3"/>
  <c r="G312" i="3"/>
  <c r="F312" i="3"/>
  <c r="G311" i="3"/>
  <c r="F311" i="3"/>
  <c r="G310" i="3"/>
  <c r="F310" i="3"/>
  <c r="G309" i="3"/>
  <c r="F309" i="3"/>
  <c r="G308" i="3"/>
  <c r="F308" i="3"/>
  <c r="E307" i="3"/>
  <c r="D307" i="3"/>
  <c r="G307" i="3" s="1"/>
  <c r="C307" i="3"/>
  <c r="F307" i="3" s="1"/>
  <c r="G305" i="3"/>
  <c r="F305" i="3"/>
  <c r="G304" i="3"/>
  <c r="F304" i="3"/>
  <c r="G303" i="3"/>
  <c r="F303" i="3"/>
  <c r="G302" i="3"/>
  <c r="F302" i="3"/>
  <c r="G301" i="3"/>
  <c r="F301" i="3"/>
  <c r="E300" i="3"/>
  <c r="D300" i="3"/>
  <c r="G300" i="3" s="1"/>
  <c r="C300" i="3"/>
  <c r="F300" i="3" s="1"/>
  <c r="G298" i="3"/>
  <c r="F298" i="3"/>
  <c r="G297" i="3"/>
  <c r="F297" i="3"/>
  <c r="G296" i="3"/>
  <c r="F296" i="3"/>
  <c r="G295" i="3"/>
  <c r="F295" i="3"/>
  <c r="G294" i="3"/>
  <c r="F294" i="3"/>
  <c r="G293" i="3"/>
  <c r="E293" i="3"/>
  <c r="D293" i="3"/>
  <c r="C293" i="3"/>
  <c r="F293" i="3" s="1"/>
  <c r="G291" i="3"/>
  <c r="F291" i="3"/>
  <c r="G290" i="3"/>
  <c r="F290" i="3"/>
  <c r="G289" i="3"/>
  <c r="F289" i="3"/>
  <c r="G288" i="3"/>
  <c r="F288" i="3"/>
  <c r="G287" i="3"/>
  <c r="F287" i="3"/>
  <c r="F286" i="3"/>
  <c r="E286" i="3"/>
  <c r="D286" i="3"/>
  <c r="G286" i="3" s="1"/>
  <c r="C286" i="3"/>
  <c r="G284" i="3"/>
  <c r="F284" i="3"/>
  <c r="G283" i="3"/>
  <c r="F283" i="3"/>
  <c r="G282" i="3"/>
  <c r="F282" i="3"/>
  <c r="G281" i="3"/>
  <c r="F281" i="3"/>
  <c r="G280" i="3"/>
  <c r="F280" i="3"/>
  <c r="E279" i="3"/>
  <c r="D279" i="3"/>
  <c r="G279" i="3" s="1"/>
  <c r="C279" i="3"/>
  <c r="F279" i="3" s="1"/>
  <c r="G277" i="3"/>
  <c r="F277" i="3"/>
  <c r="G276" i="3"/>
  <c r="F276" i="3"/>
  <c r="G275" i="3"/>
  <c r="F275" i="3"/>
  <c r="G274" i="3"/>
  <c r="F274" i="3"/>
  <c r="G273" i="3"/>
  <c r="F273" i="3"/>
  <c r="E272" i="3"/>
  <c r="D272" i="3"/>
  <c r="G272" i="3" s="1"/>
  <c r="C272" i="3"/>
  <c r="F272" i="3" s="1"/>
  <c r="G270" i="3"/>
  <c r="F270" i="3"/>
  <c r="G269" i="3"/>
  <c r="F269" i="3"/>
  <c r="G268" i="3"/>
  <c r="F268" i="3"/>
  <c r="G267" i="3"/>
  <c r="F267" i="3"/>
  <c r="G266" i="3"/>
  <c r="F266" i="3"/>
  <c r="G265" i="3"/>
  <c r="E265" i="3"/>
  <c r="D265" i="3"/>
  <c r="C265" i="3"/>
  <c r="F265" i="3" s="1"/>
  <c r="G263" i="3"/>
  <c r="F263" i="3"/>
  <c r="G262" i="3"/>
  <c r="F262" i="3"/>
  <c r="G261" i="3"/>
  <c r="F261" i="3"/>
  <c r="G260" i="3"/>
  <c r="F260" i="3"/>
  <c r="G259" i="3"/>
  <c r="F259" i="3"/>
  <c r="F258" i="3"/>
  <c r="E258" i="3"/>
  <c r="D258" i="3"/>
  <c r="G258" i="3" s="1"/>
  <c r="C258" i="3"/>
  <c r="G256" i="3"/>
  <c r="F256" i="3"/>
  <c r="G255" i="3"/>
  <c r="F255" i="3"/>
  <c r="G254" i="3"/>
  <c r="F254" i="3"/>
  <c r="G253" i="3"/>
  <c r="F253" i="3"/>
  <c r="G252" i="3"/>
  <c r="F252" i="3"/>
  <c r="E251" i="3"/>
  <c r="D251" i="3"/>
  <c r="G251" i="3" s="1"/>
  <c r="C251" i="3"/>
  <c r="F251" i="3" s="1"/>
  <c r="G249" i="3"/>
  <c r="F249" i="3"/>
  <c r="G248" i="3"/>
  <c r="F248" i="3"/>
  <c r="G247" i="3"/>
  <c r="F247" i="3"/>
  <c r="G246" i="3"/>
  <c r="F246" i="3"/>
  <c r="G245" i="3"/>
  <c r="F245" i="3"/>
  <c r="E244" i="3"/>
  <c r="D244" i="3"/>
  <c r="G244" i="3" s="1"/>
  <c r="C244" i="3"/>
  <c r="F244" i="3" s="1"/>
  <c r="G242" i="3"/>
  <c r="F242" i="3"/>
  <c r="G241" i="3"/>
  <c r="F241" i="3"/>
  <c r="G240" i="3"/>
  <c r="F240" i="3"/>
  <c r="G239" i="3"/>
  <c r="F239" i="3"/>
  <c r="G238" i="3"/>
  <c r="F238" i="3"/>
  <c r="G237" i="3"/>
  <c r="E237" i="3"/>
  <c r="D237" i="3"/>
  <c r="C237" i="3"/>
  <c r="F237" i="3" s="1"/>
  <c r="G235" i="3"/>
  <c r="F235" i="3"/>
  <c r="G234" i="3"/>
  <c r="F234" i="3"/>
  <c r="G233" i="3"/>
  <c r="F233" i="3"/>
  <c r="G232" i="3"/>
  <c r="F232" i="3"/>
  <c r="G231" i="3"/>
  <c r="F231" i="3"/>
  <c r="F230" i="3"/>
  <c r="E230" i="3"/>
  <c r="D230" i="3"/>
  <c r="G230" i="3" s="1"/>
  <c r="C230" i="3"/>
  <c r="G228" i="3"/>
  <c r="F228" i="3"/>
  <c r="G227" i="3"/>
  <c r="F227" i="3"/>
  <c r="G226" i="3"/>
  <c r="F226" i="3"/>
  <c r="G225" i="3"/>
  <c r="F225" i="3"/>
  <c r="G224" i="3"/>
  <c r="F224" i="3"/>
  <c r="E223" i="3"/>
  <c r="D223" i="3"/>
  <c r="G223" i="3" s="1"/>
  <c r="C223" i="3"/>
  <c r="F223" i="3" s="1"/>
  <c r="G221" i="3"/>
  <c r="F221" i="3"/>
  <c r="G220" i="3"/>
  <c r="F220" i="3"/>
  <c r="G219" i="3"/>
  <c r="F219" i="3"/>
  <c r="G218" i="3"/>
  <c r="F218" i="3"/>
  <c r="G217" i="3"/>
  <c r="F217" i="3"/>
  <c r="G216" i="3"/>
  <c r="F216" i="3"/>
  <c r="G215" i="3"/>
  <c r="F215" i="3"/>
  <c r="G214" i="3"/>
  <c r="F214" i="3"/>
  <c r="G213" i="3"/>
  <c r="F213" i="3"/>
  <c r="G212" i="3"/>
  <c r="F212" i="3"/>
  <c r="G211" i="3"/>
  <c r="F211" i="3"/>
  <c r="G210" i="3"/>
  <c r="F210" i="3"/>
  <c r="G209" i="3"/>
  <c r="F209" i="3"/>
  <c r="G208" i="3"/>
  <c r="F208" i="3"/>
  <c r="G207" i="3"/>
  <c r="F207" i="3"/>
  <c r="G206" i="3"/>
  <c r="F206" i="3"/>
  <c r="G205" i="3"/>
  <c r="F205" i="3"/>
  <c r="G204" i="3"/>
  <c r="F204" i="3"/>
  <c r="F203" i="3"/>
  <c r="E203" i="3"/>
  <c r="D203" i="3"/>
  <c r="G203" i="3" s="1"/>
  <c r="C203" i="3"/>
  <c r="G202" i="3"/>
  <c r="F202" i="3"/>
  <c r="G200" i="3"/>
  <c r="F200" i="3"/>
  <c r="G199" i="3"/>
  <c r="F199" i="3"/>
  <c r="G198" i="3"/>
  <c r="F198" i="3"/>
  <c r="G197" i="3"/>
  <c r="F197" i="3"/>
  <c r="G196" i="3"/>
  <c r="F196" i="3"/>
  <c r="G195" i="3"/>
  <c r="F195" i="3"/>
  <c r="G194" i="3"/>
  <c r="F194" i="3"/>
  <c r="G193" i="3"/>
  <c r="F193" i="3"/>
  <c r="G192" i="3"/>
  <c r="F192" i="3"/>
  <c r="G191" i="3"/>
  <c r="F191" i="3"/>
  <c r="G190" i="3"/>
  <c r="F190" i="3"/>
  <c r="G189" i="3"/>
  <c r="F189" i="3"/>
  <c r="G188" i="3"/>
  <c r="F188" i="3"/>
  <c r="G187" i="3"/>
  <c r="F187" i="3"/>
  <c r="G186" i="3"/>
  <c r="F186" i="3"/>
  <c r="G185" i="3"/>
  <c r="F185" i="3"/>
  <c r="G184" i="3"/>
  <c r="F184" i="3"/>
  <c r="G183" i="3"/>
  <c r="F183" i="3"/>
  <c r="G181" i="3"/>
  <c r="F181" i="3"/>
  <c r="G180" i="3"/>
  <c r="F180" i="3"/>
  <c r="G178" i="3"/>
  <c r="F178" i="3"/>
  <c r="G177" i="3"/>
  <c r="F177" i="3"/>
  <c r="G175" i="3"/>
  <c r="F175" i="3"/>
  <c r="G174" i="3"/>
  <c r="F174" i="3"/>
  <c r="G173" i="3"/>
  <c r="F173" i="3"/>
  <c r="G172" i="3"/>
  <c r="F172" i="3"/>
  <c r="G171" i="3"/>
  <c r="F171" i="3"/>
  <c r="G170" i="3"/>
  <c r="F170" i="3"/>
  <c r="G169" i="3"/>
  <c r="F169" i="3"/>
  <c r="G168" i="3"/>
  <c r="F168" i="3"/>
  <c r="G167" i="3"/>
  <c r="F167" i="3"/>
  <c r="G166" i="3"/>
  <c r="F166" i="3"/>
  <c r="G165" i="3"/>
  <c r="F165" i="3"/>
  <c r="G164" i="3"/>
  <c r="F164" i="3"/>
  <c r="G163" i="3"/>
  <c r="F163" i="3"/>
  <c r="G162" i="3"/>
  <c r="F162" i="3"/>
  <c r="G161" i="3"/>
  <c r="F161" i="3"/>
  <c r="G160" i="3"/>
  <c r="E160" i="3"/>
  <c r="D160" i="3"/>
  <c r="C160" i="3"/>
  <c r="F160" i="3" s="1"/>
  <c r="G159" i="3"/>
  <c r="F159" i="3"/>
  <c r="G157" i="3"/>
  <c r="F157" i="3"/>
  <c r="G156" i="3"/>
  <c r="F156" i="3"/>
  <c r="G155" i="3"/>
  <c r="F155" i="3"/>
  <c r="G154" i="3"/>
  <c r="F154" i="3"/>
  <c r="G153" i="3"/>
  <c r="F153" i="3"/>
  <c r="G152" i="3"/>
  <c r="F152" i="3"/>
  <c r="G151" i="3"/>
  <c r="F151" i="3"/>
  <c r="G150" i="3"/>
  <c r="F150" i="3"/>
  <c r="G149" i="3"/>
  <c r="F149" i="3"/>
  <c r="G148" i="3"/>
  <c r="F148" i="3"/>
  <c r="G147" i="3"/>
  <c r="F147" i="3"/>
  <c r="G146" i="3"/>
  <c r="F146" i="3"/>
  <c r="G145" i="3"/>
  <c r="F145" i="3"/>
  <c r="G144" i="3"/>
  <c r="F144" i="3"/>
  <c r="G143" i="3"/>
  <c r="F143" i="3"/>
  <c r="G142" i="3"/>
  <c r="F142" i="3"/>
  <c r="G140" i="3"/>
  <c r="F140" i="3"/>
  <c r="G139" i="3"/>
  <c r="F139" i="3"/>
  <c r="G137" i="3"/>
  <c r="F137" i="3"/>
  <c r="G136" i="3"/>
  <c r="F136" i="3"/>
  <c r="G135" i="3"/>
  <c r="F135" i="3"/>
  <c r="G134" i="3"/>
  <c r="F134" i="3"/>
  <c r="G133" i="3"/>
  <c r="F133" i="3"/>
  <c r="G132" i="3"/>
  <c r="F132" i="3"/>
  <c r="G131" i="3"/>
  <c r="F131" i="3"/>
  <c r="G129" i="3"/>
  <c r="F129" i="3"/>
  <c r="G128" i="3"/>
  <c r="F128" i="3"/>
  <c r="G127" i="3"/>
  <c r="F127" i="3"/>
  <c r="G126" i="3"/>
  <c r="F126" i="3"/>
  <c r="G125" i="3"/>
  <c r="F125" i="3"/>
  <c r="G123" i="3"/>
  <c r="F123" i="3"/>
  <c r="G122" i="3"/>
  <c r="F122" i="3"/>
  <c r="G121" i="3"/>
  <c r="F121" i="3"/>
  <c r="G120" i="3"/>
  <c r="F120" i="3"/>
  <c r="G119" i="3"/>
  <c r="F119" i="3"/>
  <c r="G118" i="3"/>
  <c r="F118" i="3"/>
  <c r="G117" i="3"/>
  <c r="F117" i="3"/>
  <c r="G116" i="3"/>
  <c r="F116" i="3"/>
  <c r="G114" i="3"/>
  <c r="F114" i="3"/>
  <c r="G113" i="3"/>
  <c r="F113" i="3"/>
  <c r="G112" i="3"/>
  <c r="F112" i="3"/>
  <c r="G111" i="3"/>
  <c r="F111" i="3"/>
  <c r="G110" i="3"/>
  <c r="F110" i="3"/>
  <c r="G109" i="3"/>
  <c r="F109" i="3"/>
  <c r="G108" i="3"/>
  <c r="F108" i="3"/>
  <c r="G107" i="3"/>
  <c r="F107" i="3"/>
  <c r="G106" i="3"/>
  <c r="F106" i="3"/>
  <c r="G104" i="3"/>
  <c r="F104" i="3"/>
  <c r="G103" i="3"/>
  <c r="F103" i="3"/>
  <c r="G101" i="3"/>
  <c r="F101" i="3"/>
  <c r="G100" i="3"/>
  <c r="F100" i="3"/>
  <c r="G99" i="3"/>
  <c r="F99" i="3"/>
  <c r="G98" i="3"/>
  <c r="F98" i="3"/>
  <c r="G97" i="3"/>
  <c r="F97" i="3"/>
  <c r="G96" i="3"/>
  <c r="F96" i="3"/>
  <c r="G95" i="3"/>
  <c r="F95" i="3"/>
  <c r="G94" i="3"/>
  <c r="F94" i="3"/>
  <c r="G93" i="3"/>
  <c r="F93" i="3"/>
  <c r="G92" i="3"/>
  <c r="F92" i="3"/>
  <c r="G91" i="3"/>
  <c r="F91" i="3"/>
  <c r="G90" i="3"/>
  <c r="F90" i="3"/>
  <c r="G88" i="3"/>
  <c r="F88" i="3"/>
  <c r="G87" i="3"/>
  <c r="F87" i="3"/>
  <c r="G86" i="3"/>
  <c r="F86" i="3"/>
  <c r="G85" i="3"/>
  <c r="F85" i="3"/>
  <c r="G84" i="3"/>
  <c r="F84" i="3"/>
  <c r="G83" i="3"/>
  <c r="F83" i="3"/>
  <c r="G82" i="3"/>
  <c r="F82" i="3"/>
  <c r="G81" i="3"/>
  <c r="F81" i="3"/>
  <c r="G80" i="3"/>
  <c r="F80" i="3"/>
  <c r="G79" i="3"/>
  <c r="F79" i="3"/>
  <c r="G78" i="3"/>
  <c r="F78" i="3"/>
  <c r="G76" i="3"/>
  <c r="F76" i="3"/>
  <c r="G75" i="3"/>
  <c r="F75" i="3"/>
  <c r="G74" i="3"/>
  <c r="F74" i="3"/>
  <c r="G73" i="3"/>
  <c r="F73" i="3"/>
  <c r="G72" i="3"/>
  <c r="F72" i="3"/>
  <c r="G71" i="3"/>
  <c r="F71" i="3"/>
  <c r="G70" i="3"/>
  <c r="F70" i="3"/>
  <c r="G69" i="3"/>
  <c r="F69" i="3"/>
  <c r="G68" i="3"/>
  <c r="F68" i="3"/>
  <c r="G67" i="3"/>
  <c r="F67" i="3"/>
  <c r="G66" i="3"/>
  <c r="F66" i="3"/>
  <c r="G65" i="3"/>
  <c r="F65" i="3"/>
  <c r="G64" i="3"/>
  <c r="F64" i="3"/>
  <c r="G63" i="3"/>
  <c r="F63" i="3"/>
  <c r="G62" i="3"/>
  <c r="F62" i="3"/>
  <c r="G61" i="3"/>
  <c r="F61" i="3"/>
  <c r="G60" i="3"/>
  <c r="F60" i="3"/>
  <c r="G59" i="3"/>
  <c r="F59" i="3"/>
  <c r="G58" i="3"/>
  <c r="F58" i="3"/>
  <c r="G57" i="3"/>
  <c r="F57" i="3"/>
  <c r="G56" i="3"/>
  <c r="F56" i="3"/>
  <c r="G55" i="3"/>
  <c r="F55" i="3"/>
  <c r="G54" i="3"/>
  <c r="F54" i="3"/>
  <c r="G53" i="3"/>
  <c r="F53" i="3"/>
  <c r="G52" i="3"/>
  <c r="F52" i="3"/>
  <c r="G51" i="3"/>
  <c r="F51" i="3"/>
  <c r="G50" i="3"/>
  <c r="F50" i="3"/>
  <c r="G49" i="3"/>
  <c r="F49" i="3"/>
  <c r="G48" i="3"/>
  <c r="F48" i="3"/>
  <c r="G47" i="3"/>
  <c r="F47" i="3"/>
  <c r="G46" i="3"/>
  <c r="F46" i="3"/>
  <c r="G45" i="3"/>
  <c r="F45" i="3"/>
  <c r="G44" i="3"/>
  <c r="F44" i="3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1" i="3"/>
  <c r="F21" i="3"/>
  <c r="G20" i="3"/>
  <c r="F20" i="3"/>
  <c r="G19" i="3"/>
  <c r="D19" i="3"/>
  <c r="C19" i="3"/>
  <c r="F19" i="3" s="1"/>
  <c r="G18" i="3"/>
  <c r="F18" i="3"/>
  <c r="F17" i="3"/>
  <c r="D17" i="3"/>
  <c r="G17" i="3" s="1"/>
  <c r="C17" i="3"/>
  <c r="G15" i="3"/>
  <c r="F15" i="3"/>
  <c r="G14" i="3"/>
  <c r="F14" i="3"/>
  <c r="F13" i="3"/>
  <c r="D13" i="3"/>
  <c r="G13" i="3" s="1"/>
  <c r="C13" i="3"/>
  <c r="G12" i="3"/>
  <c r="F12" i="3"/>
  <c r="G11" i="3"/>
  <c r="D11" i="3"/>
  <c r="C11" i="3"/>
  <c r="F11" i="3" s="1"/>
  <c r="G10" i="3"/>
  <c r="D10" i="3"/>
  <c r="C10" i="3"/>
  <c r="F10" i="3" s="1"/>
</calcChain>
</file>

<file path=xl/sharedStrings.xml><?xml version="1.0" encoding="utf-8"?>
<sst xmlns="http://schemas.openxmlformats.org/spreadsheetml/2006/main" count="2476" uniqueCount="689">
  <si>
    <t>Status of Appropriation, Allotment and Obligations</t>
  </si>
  <si>
    <t>Account Title</t>
  </si>
  <si>
    <t>Code</t>
  </si>
  <si>
    <t>Appropriation</t>
  </si>
  <si>
    <t>Allotment</t>
  </si>
  <si>
    <t>Obligation</t>
  </si>
  <si>
    <t>Balance of Appropriation</t>
  </si>
  <si>
    <t>Balance of Allotment</t>
  </si>
  <si>
    <t xml:space="preserve">GENERAL FUND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</si>
  <si>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Current Appropriation                                                                                                                                                                                                                      </t>
  </si>
  <si>
    <t xml:space="preserve">          </t>
  </si>
  <si>
    <t xml:space="preserve">          a.) Personal Services                                                                                                                                                                                                                 </t>
  </si>
  <si>
    <t xml:space="preserve">          b.) Maintenance &amp; Other Operating Expenses                                                                                                                                                                                            </t>
  </si>
  <si>
    <t xml:space="preserve">          c.) Financial Expenses                                                                                                                                                                                                                </t>
  </si>
  <si>
    <t xml:space="preserve">          d.) Capital Outlay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</si>
  <si>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</si>
  <si>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GENERAL PUBLIC SERVICES                                                                                                                                                                                                               </t>
  </si>
  <si>
    <t xml:space="preserve">               a.) Personal Services                                                                                                                                                                                                            </t>
  </si>
  <si>
    <t xml:space="preserve">               b.) Maintenance &amp; Other Operating Expenses                                                                                                                                                                                       </t>
  </si>
  <si>
    <t xml:space="preserve">               c.) Financial Expenses                                                                                                                                                                                                           </t>
  </si>
  <si>
    <t xml:space="preserve">               d.)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</si>
  <si>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1. Provincial Governor's Office                                                                                                                                                                                                  </t>
  </si>
  <si>
    <t xml:space="preserve">                         a.) Personal Services                                                                                                                                                                                                  </t>
  </si>
  <si>
    <t xml:space="preserve">                                   Salaries And Wages - Regular                                                                                                                                                                                 </t>
  </si>
  <si>
    <t xml:space="preserve">                                   Salaries And Wages - Casual/contractual                                                                                                                                                                      </t>
  </si>
  <si>
    <t xml:space="preserve">                                   Personal Economic Relief Allowance (pera)                                                                                                                                                                    </t>
  </si>
  <si>
    <t xml:space="preserve">                                   Representation Allowance (ra)                                                                                                                                                                                </t>
  </si>
  <si>
    <t xml:space="preserve">                                   Transportation Allowance (ta)                                                                                                                                                                                </t>
  </si>
  <si>
    <t xml:space="preserve">                                   Clothing/uniform Allowance                                                                                                                                                                                   </t>
  </si>
  <si>
    <t xml:space="preserve">                                   Quarters Allowance                                                                                                                                                                                           </t>
  </si>
  <si>
    <t xml:space="preserve">                                   Longevity Pay                                                                                                                                                                                                </t>
  </si>
  <si>
    <t xml:space="preserve">                                   Overtime And Night Pay                                                                                                                                                                                       </t>
  </si>
  <si>
    <t xml:space="preserve">                                   Year End Bonus                                                                                                                                                                                               </t>
  </si>
  <si>
    <t xml:space="preserve">                                   Cash Gift                                                                                                                                                                                                    </t>
  </si>
  <si>
    <t xml:space="preserve">                                   Other Bonuses And Allowances- Mid Year Bonus                                                                                                                                                                 </t>
  </si>
  <si>
    <t xml:space="preserve">                                   Other Bonuses And Allowances-medical Allowance                                                                                                                                                               </t>
  </si>
  <si>
    <t xml:space="preserve">                                   Retirement And Life Insurance Premiums                                                                                                                                                                       </t>
  </si>
  <si>
    <t xml:space="preserve">                                   Pag-ibig Contributions                                                                                                                                                                                       </t>
  </si>
  <si>
    <t xml:space="preserve">                                   Philhealth Contributions                                                                                                                                                                                     </t>
  </si>
  <si>
    <t xml:space="preserve">                                   Employees Compensation Insurance Premiums                                                                                                                                                                    </t>
  </si>
  <si>
    <t xml:space="preserve">                                   Other Personnel Benefits-pei                                                                                                                                                                                 </t>
  </si>
  <si>
    <t xml:space="preserve">                         b.) Maintenance &amp; Other Operating Expenses                                                                                                                                                                             </t>
  </si>
  <si>
    <t xml:space="preserve">                                   Subsidy To Local Government Units - Aid To Barangay Lgus                                                                                                                                                     </t>
  </si>
  <si>
    <t xml:space="preserve">                                   Other General Services                                                                                                                                                                                       </t>
  </si>
  <si>
    <t xml:space="preserve">                                   Confidential Expenses                                                                                                                                                                                        </t>
  </si>
  <si>
    <t xml:space="preserve">                                   Extraordinary And Miscellaneous Expenses                                                                                                                                                                     </t>
  </si>
  <si>
    <t xml:space="preserve">                                   F/a To Barangay Bukal, Nabunturan                                                                                                                                                                            </t>
  </si>
  <si>
    <t xml:space="preserve">                                   F/a To Barangay Manurigao, New Bataan                                                                                                                                                                        </t>
  </si>
  <si>
    <t xml:space="preserve">                                   F/a To Barangay Tandawan, New Bataan                                                                                                                                                                         </t>
  </si>
  <si>
    <t xml:space="preserve">                                   F/a To Municipalities And Barangays For Socio-cultural - Ppas                                                                                                                                                </t>
  </si>
  <si>
    <t xml:space="preserve">                                   F/a To Special Barangays - Provincewide For Honorarium                                                                                                                                                       </t>
  </si>
  <si>
    <t xml:space="preserve">                                   Plgu-davao De Oro Counterpart To Didp-pmo Operation                                                                                                                                                          </t>
  </si>
  <si>
    <t xml:space="preserve">                                   Fidelity Bond Premiums                                                                                                                                                                                       </t>
  </si>
  <si>
    <t xml:space="preserve">                                   F/a For Various Ngo's/civic Organizations                                                                                                                                                                    </t>
  </si>
  <si>
    <t xml:space="preserve">                                   F/a To Department Of Trade And Industry (dti)                                                                                                                                                                </t>
  </si>
  <si>
    <t xml:space="preserve">                                   F/a To National Commission For Indigenous People (ncip), Davao De Oro                                                                                                                                        </t>
  </si>
  <si>
    <t xml:space="preserve">                                   Maintenance And Operation Of Comelec                                                                                                                                                                         </t>
  </si>
  <si>
    <t xml:space="preserve">                                   Traveling Expenses - Local                                                                                                                                                                                   </t>
  </si>
  <si>
    <t xml:space="preserve">                                   Training Expenses                                                                                                                                                                                            </t>
  </si>
  <si>
    <t xml:space="preserve">                                   Office Supplies Expenses                                                                                                                                                                                     </t>
  </si>
  <si>
    <t xml:space="preserve">                                   Food Supplies Expenses                                                                                                                                                                                       </t>
  </si>
  <si>
    <t xml:space="preserve">                                   Fuel, Oil And Lubricants Expenses - Pgo                                                                                                                                                                      </t>
  </si>
  <si>
    <t xml:space="preserve">                                   Semi-expendable Machinery And Equipment Expenses                                                                                                                                                             </t>
  </si>
  <si>
    <t xml:space="preserve">                                   Other Supplies And Materials Expenses                                                                                                                                                                        </t>
  </si>
  <si>
    <t xml:space="preserve">                                   Water Expenses                                                                                                                                                                                               </t>
  </si>
  <si>
    <t xml:space="preserve">                                   Postage And Courier Services                                                                                                                                                                                 </t>
  </si>
  <si>
    <t xml:space="preserve">                                   Telephone Expenses                                                                                                                                                                                           </t>
  </si>
  <si>
    <t xml:space="preserve">                                   Other Professional Services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</si>
  <si>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Machinery And Equipment                                                                                                                                                            </t>
  </si>
  <si>
    <t xml:space="preserve">                                   Rent Expenses                                                                                                                                                                                                </t>
  </si>
  <si>
    <t xml:space="preserve">                                   Membership Dues And Contributions To Organizations                                                                                                                                                           </t>
  </si>
  <si>
    <t xml:space="preserve">                                   Subscription Expenses                                                                                                                                                                                        </t>
  </si>
  <si>
    <t xml:space="preserve">                                   Loans Payable - Domestic                                                                                                                                                                                     </t>
  </si>
  <si>
    <t xml:space="preserve">                                   Interest Expenses                                                                                                                                                                                            </t>
  </si>
  <si>
    <t xml:space="preserve">                                   B. 10. Provincial Spiritual Development &amp; Values Restoration Program                                                                                                                                         </t>
  </si>
  <si>
    <t xml:space="preserve">                                   Fuel, Oil And Lubricants Expenses                                                                                                                                                                            </t>
  </si>
  <si>
    <t xml:space="preserve">                                   Printing And Publication Expenses                                                                                                                                                                            </t>
  </si>
  <si>
    <t xml:space="preserve">                                   Representation Expenses                                                                                                                                                                                      </t>
  </si>
  <si>
    <t xml:space="preserve">                                   Donations                                                                                                                                                                                                    </t>
  </si>
  <si>
    <t xml:space="preserve">                                   B. 11. Provincial Sports Development Program                                                                                                                                                                 </t>
  </si>
  <si>
    <t xml:space="preserve">                                   Financial Assistance To Mun./brgy. For Sports Program                                                                                                                                                        </t>
  </si>
  <si>
    <t xml:space="preserve">                                   Cash Awards/prizes                                                                                                                                                                                           </t>
  </si>
  <si>
    <t xml:space="preserve">                                   Financial Assistance To Athletes/delegates Of Various Organizations Etc.                                                                                                                                     </t>
  </si>
  <si>
    <t xml:space="preserve">                                   Financial Assistance To Purchase Of Sports Equipment/facilities Etc.                                                                                                                                         </t>
  </si>
  <si>
    <t xml:space="preserve">                                   B. 5. Logistical Support To Barangays And Municipalities                                                                                                                                                     </t>
  </si>
  <si>
    <t xml:space="preserve">                                   B. 6. Maintenance And Operation Of  Bids And Awards Committee                                                                                                                                                </t>
  </si>
  <si>
    <t xml:space="preserve">                                   Telephone Expenses- Mobile                                                                                                                                                                                   </t>
  </si>
  <si>
    <t xml:space="preserve">                                   Internet Subscription Expenses                                                                                                                                                                               </t>
  </si>
  <si>
    <t xml:space="preserve">                                   Other Maintenance And Operating Expenses                                                                                                                                                                     </t>
  </si>
  <si>
    <t xml:space="preserve">                                   B. 6. Maintenance And Operation Of Gad Focal Point System                                                                                                                                                    </t>
  </si>
  <si>
    <t xml:space="preserve">                                   B. 7. Maintenance And Operation Of Special Bodies                                                                                                                                                            </t>
  </si>
  <si>
    <t xml:space="preserve">                                   B. 8. Women Development  Program                                                                                                                                                                             </t>
  </si>
  <si>
    <t xml:space="preserve">                                   B. 9. Financial Support To Elementary And Secondary Schools                                                                                                                                                  </t>
  </si>
  <si>
    <t xml:space="preserve">               2. Provincial Vice Governor's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</si>
  <si>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Other Bonuses And Allowances - Medical Allowance                                                                                                                                                             </t>
  </si>
  <si>
    <t xml:space="preserve">                                   Other Bonuses And Allowances - Mid Year                                                                                                                                                                      </t>
  </si>
  <si>
    <t xml:space="preserve">                                   Other Personnel Benefits - Pei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</si>
  <si>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Buildings And Other Structures                                                                                                                                                     </t>
  </si>
  <si>
    <t xml:space="preserve">                                   Repairs And Maintenance - Transportation Equipment                                                                                                                                                           </t>
  </si>
  <si>
    <t xml:space="preserve">                                   Advertising Expenses                                                                                                                                                                                         </t>
  </si>
  <si>
    <t xml:space="preserve">                                   Financial Assistance To : Maintenance And Operation Of Liga Ng Mga Barangay- Davao De Oro Chapter                                                                                                            </t>
  </si>
  <si>
    <t xml:space="preserve">                                   Financial Assistance To Philippine Councilors League                                                                                                                                                         </t>
  </si>
  <si>
    <t xml:space="preserve">               3. Sangguniang Panlalawigan Office                                                                                                                                                                                               </t>
  </si>
  <si>
    <t xml:space="preserve">                                   Internet Subcription Expenses                                                                                                                                                                                </t>
  </si>
  <si>
    <t xml:space="preserve">                                   Maintenance And Operation Of Legislative Research And Development Program                                                                                                                                    </t>
  </si>
  <si>
    <t xml:space="preserve">                                   Maintenance And Operation Of Sessions And Various Standing Committees                                                                                                                                        </t>
  </si>
  <si>
    <t xml:space="preserve">               4. Provincial Administrator's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</si>
  <si>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Subsistence Allowance                                                                                                                                                                                        </t>
  </si>
  <si>
    <t xml:space="preserve">                                   Laundry Allowance                                                                                                                                                                                            </t>
  </si>
  <si>
    <t xml:space="preserve">                                   Hazard Pay                                                                                                                                                                                                   </t>
  </si>
  <si>
    <t xml:space="preserve">                                   Other Personnel Benefits                                                                                                                                                                                     </t>
  </si>
  <si>
    <t xml:space="preserve">                                   Semi-expendable Furniture, Fixtures And Books Expenses                                                                                                                                                       </t>
  </si>
  <si>
    <t xml:space="preserve">                                   Telephone Expenses-landline                                                                                                                                                                                  </t>
  </si>
  <si>
    <t xml:space="preserve">                                   Telephone Expenses-mobile  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</si>
  <si>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Semi-expendable Machinery And Equipment                                                                                                                                            </t>
  </si>
  <si>
    <t xml:space="preserve">                                   Repairs And Maintenance - Semi-expendable Furniture, Fixtures And Books                                                                                                                                      </t>
  </si>
  <si>
    <t xml:space="preserve">                                   10. Special Program For Employment Of Students  (spes)                                                                                                                                                       </t>
  </si>
  <si>
    <t xml:space="preserve">                                   Prizes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</si>
  <si>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11. Provincial Housing Program Of Davao De Oro                                                                                                                                                               </t>
  </si>
  <si>
    <t xml:space="preserve">                                   12. Maintenance And Operation Of Provincial Investment Development &amp; Promotion Program                                                                                                                       </t>
  </si>
  <si>
    <t xml:space="preserve">                                   13. Tourism Development And Promotion Program                                                                                                                                                                </t>
  </si>
  <si>
    <t xml:space="preserve">                                   4. Information And Community Development Program                                                                                                                                                             </t>
  </si>
  <si>
    <t xml:space="preserve">                                   5. Maintenance And Operation Of Executive Committee (execom)                                                                                                                                                 </t>
  </si>
  <si>
    <t xml:space="preserve">                                   6. Indigenous People/indigenous Cultural Communities (ips/iccs) Development Program                                                                                                                          </t>
  </si>
  <si>
    <t xml:space="preserve">                                   7. Muslim Community Development Program                                                                                                                                                                      </t>
  </si>
  <si>
    <t xml:space="preserve">                                   8. Socio Cultural And Arts Program                                                                                                                                                                           </t>
  </si>
  <si>
    <t xml:space="preserve">                                   9. Technical Education Skills And Livelihood Program                                                                                                                                                         </t>
  </si>
  <si>
    <t xml:space="preserve">               5. Provincial Human Resource Management and Development Office                                                                                                                                                                   </t>
  </si>
  <si>
    <t xml:space="preserve">                                   Telephone Expenses - Landline                                                                                                                                                                                </t>
  </si>
  <si>
    <t xml:space="preserve">                                   Telephone Expenses - Mobile                                                                                                                                                                                  </t>
  </si>
  <si>
    <t xml:space="preserve">                                   Ease Of Doing Business And Effecient Government Services Delivery (eodb Egsd) Program                                                                                                                        </t>
  </si>
  <si>
    <t xml:space="preserve">                                   Employee Awards And Incentives Program                                                                                                                                                                       </t>
  </si>
  <si>
    <t xml:space="preserve">                                   Human Resource Management And Development Program                                                                                                                                                            </t>
  </si>
  <si>
    <t xml:space="preserve">                                   Occupational Health And Safety (osh)                                                                                                                                                                         </t>
  </si>
  <si>
    <t xml:space="preserve">               6. Provincial Internal Audit Office`                                                                                                                                                                                             </t>
  </si>
  <si>
    <t xml:space="preserve">1011-2    </t>
  </si>
  <si>
    <t xml:space="preserve">                         c.)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</si>
  <si>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Motor Vehicles                                                                                                                                                                                               </t>
  </si>
  <si>
    <t xml:space="preserve">               7. Provincial Planning And Development Office                                                                                                                                                                                    </t>
  </si>
  <si>
    <t xml:space="preserve">                                   Other Bonuses And Allowances- Medical Allowance                                                                                                                                                              </t>
  </si>
  <si>
    <t xml:space="preserve">                                   Other Personnel Benefits -pei                                                                                                                                                                                </t>
  </si>
  <si>
    <t xml:space="preserve">                                   Data-based And Participatory Development Program                                                                                                                                                             </t>
  </si>
  <si>
    <t xml:space="preserve">                                   Maintenance And Operation Of Special  Bodies                                                                                                                                                                 </t>
  </si>
  <si>
    <t xml:space="preserve">                                   Special Project Support Fund                                                                                                                                                                                 </t>
  </si>
  <si>
    <t xml:space="preserve">                                   Research, Exploration And Development Expenses                                                                                                                                                               </t>
  </si>
  <si>
    <t xml:space="preserve">                                   Legal Services                                                                                                                                                                                               </t>
  </si>
  <si>
    <t xml:space="preserve">               8. Provincial General Services Office                                                                                                                                                                                            </t>
  </si>
  <si>
    <t xml:space="preserve">                                   Electricity Expenses                                                                                                                                                                                         </t>
  </si>
  <si>
    <t xml:space="preserve">                                   Janitorial Services        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</si>
  <si>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Land Improvements                                                                                                                                                                  </t>
  </si>
  <si>
    <t xml:space="preserve">                                   Insurance Expenses                                                                                                                                                                                           </t>
  </si>
  <si>
    <t xml:space="preserve">               9. Provincial Disaster Risk Reduction and Management Office-General Administration                                                                                                                                               </t>
  </si>
  <si>
    <t xml:space="preserve">                                   Other Bonuses And Allowances - Mid Year Bonus                                                                                                                                                                </t>
  </si>
  <si>
    <t xml:space="preserve">                                   Other Personnel Benefits - (pei)                                                                                                                                                                             </t>
  </si>
  <si>
    <t xml:space="preserve">               10. Provincial Information and Communications Technology Office                                                                                                                                                                  </t>
  </si>
  <si>
    <t xml:space="preserve">                                   Telephone Expenses- Landline                                                                                                                                                                                 </t>
  </si>
  <si>
    <t xml:space="preserve">                                   Cable, Satellite, Telegraph And Radio Expenses                                                                                                                                                               </t>
  </si>
  <si>
    <t xml:space="preserve">                                   Rent / Lease Expenses                                                                                                                                                                                        </t>
  </si>
  <si>
    <t xml:space="preserve">               11. Provincial Budget Office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</si>
  <si>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Maintenance And Operation Of Local Finance Committee                                                                                                                                                         </t>
  </si>
  <si>
    <t xml:space="preserve">                                   Maintenance And Operation Of Local School Board                                                                                                                                                              </t>
  </si>
  <si>
    <t xml:space="preserve">               12. Provincial Accountant's Office                                                                                                                                                                                               </t>
  </si>
  <si>
    <t xml:space="preserve">               13. Provincial Treasurer's Office                                                                                                                                                                                                </t>
  </si>
  <si>
    <t xml:space="preserve">                                   Other Personnel Benefits- Pei                                                                                                                                                                                </t>
  </si>
  <si>
    <t xml:space="preserve">                                   Accountable Forms Expenses (af 51 And Check Books)                                                                                                                                                           </t>
  </si>
  <si>
    <t xml:space="preserve">                                   Accountable Forms Expenses (all Types Of Accountable Forms)                                                                                                                                                  </t>
  </si>
  <si>
    <t xml:space="preserve">                                   Bank Charges                                                                                                                                                                                                 </t>
  </si>
  <si>
    <t xml:space="preserve">                                   Maintenance And Operation Of Provincial Revenue Generation Task Force                                                                                                                                        </t>
  </si>
  <si>
    <t xml:space="preserve">                                   Repairs And Maintenance - Buildings And Other Structures (collection Center)                                                                                                                                 </t>
  </si>
  <si>
    <t xml:space="preserve">                                   Maintenance And Operation Of Provincial Tax Collection Enforcement Program                                                                                                                                   </t>
  </si>
  <si>
    <t xml:space="preserve">               14. Provincial Assessor's Office                                                                                                                                                                                                 </t>
  </si>
  <si>
    <t xml:space="preserve">                                   Repairs And Maintenance - Furniture And Fixtures                                                                                                                                                             </t>
  </si>
  <si>
    <t xml:space="preserve">                                   Enhanced Tax Revenue Assessment And Collection System (e-tracs) Program                                                                                                                                      </t>
  </si>
  <si>
    <t xml:space="preserve">                                   Gis Integrated Tax Map Program                                                                                                                                                                               </t>
  </si>
  <si>
    <t xml:space="preserve">                                   Operation Handog Titulo Program                                                                                                                                                                              </t>
  </si>
  <si>
    <t xml:space="preserve">                                   Real Property Tax Administration Development Project                                                                                                                                                         </t>
  </si>
  <si>
    <t xml:space="preserve">               15. Commission On Audit                                                                                                                                                                                                          </t>
  </si>
  <si>
    <t xml:space="preserve">                         a.) Maintenance &amp; Other Operating Expenses                                                                                                                                                                             </t>
  </si>
  <si>
    <t xml:space="preserve">                                   Auditing Services                                                                                                                                                                                            </t>
  </si>
  <si>
    <t xml:space="preserve">               16. Provincial Legal Office                                                                                                                                                                                                      </t>
  </si>
  <si>
    <t xml:space="preserve">               17. PGO - Provincial Peace and Order and Public Safety Program                                                                                                                                                                   </t>
  </si>
  <si>
    <t xml:space="preserve">1011-1    </t>
  </si>
  <si>
    <t xml:space="preserve">                                   1.a. Crime Prevention And Law Enforcement Program: Inter-agency Coordination Meetings- Provincial Peace And Order Council (ppoc)                                                                             </t>
  </si>
  <si>
    <t xml:space="preserve">                                   Donations- Other Professional Fee                                                                                                                                                                            </t>
  </si>
  <si>
    <t xml:space="preserve">                                   Donations- Representation                                                                                                                                                                                    </t>
  </si>
  <si>
    <t xml:space="preserve">                                   1.b. Crime Prevention And Law Enforcement Program: Inter-agency Coordination Meetings- Provincial Anti-drug Abuse Council (padac)                                                                            </t>
  </si>
  <si>
    <t xml:space="preserve">                                   Donations - Prizes                                                                                                                                                                                           </t>
  </si>
  <si>
    <t xml:space="preserve">                                   Donations - Training Expenses                                                                                                                                                                                </t>
  </si>
  <si>
    <t xml:space="preserve">                                   Donations-representation Expense                                                                                                                                                                             </t>
  </si>
  <si>
    <t xml:space="preserve">                                   10.a.crime Prevention And Law Enforcement Program:peace And Development Program- Prov'l Comprehensive Local Integration Program (pclip)                                                                      </t>
  </si>
  <si>
    <t xml:space="preserve">                                   Donations - Financial Assistance                                                                                                                                                                             </t>
  </si>
  <si>
    <t xml:space="preserve">                                   Donations- Electricity Expenses                                                                                                                                                                              </t>
  </si>
  <si>
    <t xml:space="preserve">                                   Donations- Food Supplies Expenses                                                                                                                                                                            </t>
  </si>
  <si>
    <t xml:space="preserve">                                   Donations- Other General Services                                                                                                                                                                            </t>
  </si>
  <si>
    <t xml:space="preserve">                                   Donations- Other Supplies And Materials Expenses                                                                                                                                                             </t>
  </si>
  <si>
    <t xml:space="preserve">                                   Donations- Representation Expenses                                                                                                                                                                           </t>
  </si>
  <si>
    <t xml:space="preserve">                                   Donations- Training Expenses                                                                                                                                                                                 </t>
  </si>
  <si>
    <t xml:space="preserve">                                   10.b.crime Prevention And Law Enforcement Program:peace And Development Program- Enchanced Comprehensive Local Integration Program/retooled Community Support Program (eclip/rcsp)                           </t>
  </si>
  <si>
    <t xml:space="preserve">                                   10.c.crime Prevention And Law Enforcement Program:peace And Development Program-peace And Order Initiatives                                                                                                  </t>
  </si>
  <si>
    <t xml:space="preserve">                                   Donations- Incidental Expenses                                                                                                                                                                               </t>
  </si>
  <si>
    <t xml:space="preserve">                                   Donations- Travelling Expenses                                                                                                                                                                               </t>
  </si>
  <si>
    <t xml:space="preserve">                                   Donations-representation Expenses                                                                                                                                                                            </t>
  </si>
  <si>
    <t xml:space="preserve">                                   10.d.1.crime Prevention And Law Enforcement Program: Peace And Development: Crisis Intervention Program: Crisis Assistance                                                                                   </t>
  </si>
  <si>
    <t xml:space="preserve">                                   Donations - Ddoph-laak                                                                                                                                                                                       </t>
  </si>
  <si>
    <t xml:space="preserve">                                   Donations - Ddoph-maragusan                                                                                                                                                                                  </t>
  </si>
  <si>
    <t xml:space="preserve">                                   Donations - Ddoph-montevista                                                                                                                                                                                 </t>
  </si>
  <si>
    <t xml:space="preserve">                                   Donations - Ddoph-pantukan                                                                                                                                                                                   </t>
  </si>
  <si>
    <t xml:space="preserve">                                   Donations - F/a For Burial, Medical, Fire Victims, Food And Educational Assistance                                                                                                                           </t>
  </si>
  <si>
    <t xml:space="preserve">                                   Donations - F/a For Medicines At Ddoph Hospitals                                                                                                                                                             </t>
  </si>
  <si>
    <t xml:space="preserve">                                   10.d.2.crime Prevention And Law Enforcement Program: Peace And Development: Crisis Intervention Program: Assistant To Indigent Patients                                                                      </t>
  </si>
  <si>
    <t xml:space="preserve">                                   Donations- Assistance To Indigent Patients                                                                                                                                                                   </t>
  </si>
  <si>
    <t xml:space="preserve">                                   10.e.1.crime Prevention And Law Enforcement Program:peace And Development Program- Community Welfare &amp; Development Program- Swada                                                                            </t>
  </si>
  <si>
    <t xml:space="preserve">                                   Donations - Food Supplies Expense                                                                                                                                                                            </t>
  </si>
  <si>
    <t xml:space="preserve">                                   Donations - Office Supplies                                                                                                                                                                                  </t>
  </si>
  <si>
    <t xml:space="preserve">                                   Donations - Other Professional Services                                                                                                                                                                      </t>
  </si>
  <si>
    <t xml:space="preserve">                                   Donations - Other Supplies And Materials Expense                                                                                                                                                             </t>
  </si>
  <si>
    <t xml:space="preserve">                                   Donations - Representation Expense                                                                                                                                                                           </t>
  </si>
  <si>
    <t xml:space="preserve">                                   Donations - Training Expense                                                                                                                                                                                 </t>
  </si>
  <si>
    <t xml:space="preserve">                                   10.e.2.crime Prevention And Law Enforcement Program:peace And Development Program- Community Welfare &amp; Development Program- Prov'l Heath Insurance For Indigents                                             </t>
  </si>
  <si>
    <t xml:space="preserve">                                   10.e.3.crime Prevention And Law Enforcement Program:peace And Development Program- Community Welfare &amp; Development Program- Swine Dispersal Program                                                          </t>
  </si>
  <si>
    <t xml:space="preserve">                                   Donations -  Representation Expense                                                                                                                                                                          </t>
  </si>
  <si>
    <t xml:space="preserve">                                   Donations - Animal/zoological Supplies Expenses                                                                                                                                                              </t>
  </si>
  <si>
    <t xml:space="preserve">                                   Donations - Office Supplies Expense                                                                                                                                                                          </t>
  </si>
  <si>
    <t xml:space="preserve">                                   Donations - Travelling Expenses                                                                                                                                                                              </t>
  </si>
  <si>
    <t xml:space="preserve">                                   10.e.4.crime Prevention And Law Enforcement Program:peace And Development Program- Community Welfare &amp; Development Program- Sustainable Livelihood Program                                                   </t>
  </si>
  <si>
    <t xml:space="preserve">                                   Donations - Office Supplies Expenses                                                                                                                                                                         </t>
  </si>
  <si>
    <t xml:space="preserve">                                   Donations - Other Supplies And Materials Expenses                                                                                                                                                            </t>
  </si>
  <si>
    <t xml:space="preserve">                                   Donations - Representation Expenses                                                                                                                                                                          </t>
  </si>
  <si>
    <t xml:space="preserve">                                   10.f.crime Prevention And Law Enforcement Program:peace And Development Program- Support To Witness Protection Program                                                                                       </t>
  </si>
  <si>
    <t xml:space="preserve">                                   10.g.crime Prevention And Law Enforcement Program:peace And Development Program- Serbisyo Caravan (comprehensive Outreach)                                                                                   </t>
  </si>
  <si>
    <t xml:space="preserve">                                   Donations- Office Supplies Expense                                                                                                                                                                           </t>
  </si>
  <si>
    <t xml:space="preserve">                                   Donations- Taxes, Duties And Licenses                                                                                                                                                                        </t>
  </si>
  <si>
    <t xml:space="preserve">                                   Donations-drugs And Medicines Expenses                                                                                                                                                                       </t>
  </si>
  <si>
    <t xml:space="preserve">                                   Donations-medical, Dental And Laboratory Supplies                                                                                                                                                            </t>
  </si>
  <si>
    <t xml:space="preserve">                                   2. Crime Prevention And Law Enforcement Program: Administration Support To Ppoc Secretariat                                                                                                                  </t>
  </si>
  <si>
    <t xml:space="preserve">                                   Donations-capability Development                                                                                                                                                                             </t>
  </si>
  <si>
    <t xml:space="preserve">                                   Donations-fuel, Oil And Lubricants Expenses                                                                                                                                                                  </t>
  </si>
  <si>
    <t xml:space="preserve">                                   Donations-office Supplies Expenses                                                                                                                                                                           </t>
  </si>
  <si>
    <t xml:space="preserve">                                   Donations-repair And Maintenance- Vehicle                                                                                                                                                                    </t>
  </si>
  <si>
    <t xml:space="preserve">                                   3.a. Crime Prevention And Law Enforcement Program:logistical Support To Law Enforcement Agencies-armed Forces Of The Philippines (afp)                                                                       </t>
  </si>
  <si>
    <t xml:space="preserve">                                   Donations- Food Suplies Expenses                                                                                                                                                                             </t>
  </si>
  <si>
    <t xml:space="preserve">                                   Donations- Fuel, Oil &amp; Lubricants Expenses                                                                                                                                                                   </t>
  </si>
  <si>
    <t xml:space="preserve">                                   Donations- Other Mooe                                                                                                                                                                                        </t>
  </si>
  <si>
    <t xml:space="preserve">                                   3.b. Crime Prevention And Law Enforcement Program:logistical Support To Law Enforcement Agencies- Philipine National Police (pnp)                                                                            </t>
  </si>
  <si>
    <t xml:space="preserve">                                   Donations - Capability Development                                                                                                                                                                           </t>
  </si>
  <si>
    <t xml:space="preserve">                                   Donations - Repair And Maintenance Transportation Equipment                                                                                                                                                  </t>
  </si>
  <si>
    <t xml:space="preserve">                                   Donations- Fuel, Oil And Lubricants Expenses                                                                                                                                                                 </t>
  </si>
  <si>
    <t xml:space="preserve">                                   3.c. Crime Prevention And Law Enforcement Program:logistical Support To Law Enforcement Agencies-philippine National Police Maritime Group                                                                   </t>
  </si>
  <si>
    <t xml:space="preserve">                                   Donations - Rice Allocation                                                                                                                                                                                  </t>
  </si>
  <si>
    <t xml:space="preserve">                                   Donations-fuel, Oil &amp; Lubricants Expenses                                                                                                                                                                    </t>
  </si>
  <si>
    <t xml:space="preserve">                                   3.d. Crime Prevention And Law Enforcement Program:logistical Support To Law Enforcement Agencies- Philippine National Police Special Action Force                                                            </t>
  </si>
  <si>
    <t xml:space="preserve">                                   Donations - Food Supplies                                                                                                                                                                                    </t>
  </si>
  <si>
    <t xml:space="preserve">                                   Donations - Fuel, Oil And Lubricants                                                                                                                                                                         </t>
  </si>
  <si>
    <t xml:space="preserve">                                   Donations - Other Mooe                                                                                                                                                                                       </t>
  </si>
  <si>
    <t xml:space="preserve">                                   3.e. Crime Prevention And Law Enforcement Program:logistical Support To Law Enforcement Agencies- Philippine Drug Enfrocement Agency (pdea)                                                                  </t>
  </si>
  <si>
    <t xml:space="preserve">                                   Donations - Computer Supplies/ Spareparts                                                                                                                                                                    </t>
  </si>
  <si>
    <t xml:space="preserve">                                   Donations - Rice                                                                                                                                                                                             </t>
  </si>
  <si>
    <t xml:space="preserve">                                   Donations - Spareparts Light Vehicle                                                                                                                                                                         </t>
  </si>
  <si>
    <t xml:space="preserve">                                   Donations- Fuel, Oil And Lubricant Expenses                                                                                                                                                                  </t>
  </si>
  <si>
    <t xml:space="preserve">                                   Donations- Office Supplies Expenses                                                                                                                                                                          </t>
  </si>
  <si>
    <t xml:space="preserve">                                   3.f. Crime Prevention And Law Enforcement Program:logistical Support To Law Enforcement Agencies- Philippine National Police (pnp) Cidg                                                                      </t>
  </si>
  <si>
    <t xml:space="preserve">                                   Donations - Food Expenses (rice Supply)                                                                                                                                                                      </t>
  </si>
  <si>
    <t xml:space="preserve">                                   Donations - Fuel, Oil And Lubricants Expenses                                                                                                                                                                </t>
  </si>
  <si>
    <t xml:space="preserve">                                   3.g. Crime Prevention And Law Enforcement Program:logistical Support To Law Enforcement Agencies- Philippine Coast Guard- Cost Guard Station Davao De Oro                                                    </t>
  </si>
  <si>
    <t xml:space="preserve">                                   3.h Crime Prevention And Law Enforcement Program:logistical Support To Law Enforcement Agencies- Bureau Of Jail And Management Penology (bjmp)                                                               </t>
  </si>
  <si>
    <t xml:space="preserve">                                   Donations - Food Supplies Expenses                                                                                                                                                                           </t>
  </si>
  <si>
    <t xml:space="preserve">                                   Donations - Repair And Maintenance                                                                                                                                                                           </t>
  </si>
  <si>
    <t xml:space="preserve">                                   Donations - Semi-expandable Machinery And Equipment Expenses                                                                                                                                                 </t>
  </si>
  <si>
    <t xml:space="preserve">                                   Donations- Other Professional Fees                                                                                                                                                                           </t>
  </si>
  <si>
    <t xml:space="preserve">                                   4.b.crime Prevention And Law Encforcemnet Program: Aid/capability Development For Personnel Of Law Enforcement Agencies &amp; Volunteers/partners-logistical Support To Force Multiplier- Bpats                  </t>
  </si>
  <si>
    <t xml:space="preserve">                                   4.c.crime Prevention And Law Encforcemnet Program: Aid/capability Development For Personnel Of Law Enforcement Agencies &amp; Volunteers/partners-lupong Tagapamayapa/katarungang Pambarangay (kp)               </t>
  </si>
  <si>
    <t xml:space="preserve">                                   Donations - Other Professional Expenses                                                                                                                                                                      </t>
  </si>
  <si>
    <t xml:space="preserve">                                   4.d. Crime Prevention And Law Enforcement Program: Aid/capability Development For Personnel Of Law Enforcement Agencies &amp; Volunteers/partners- Logistical Support To Force Multipliers- Brgy. Tanods         </t>
  </si>
  <si>
    <t xml:space="preserve">                                   Donations- Other Professional Services                                                                                                                                                                       </t>
  </si>
  <si>
    <t xml:space="preserve">                                   4.e. Crime Prevention And Law Enforcement Program: Aid/capability Development For Personnel Of Law Enforcement Agencies &amp; Volunteers/partners- Brgy. Anti-drug Abuse Councils                                </t>
  </si>
  <si>
    <t xml:space="preserve">                                   Donations - Burial Assistance                                                                                                                                                                                </t>
  </si>
  <si>
    <t xml:space="preserve">                                   Donations - Honorarium                                                                                                                                                                                       </t>
  </si>
  <si>
    <t xml:space="preserve">                                   Donations - Medical Assistance                                                                                                                                                                               </t>
  </si>
  <si>
    <t xml:space="preserve">                                   Donations - Retirement Benefits                                                                                                                                                                              </t>
  </si>
  <si>
    <t xml:space="preserve">                                   4.g. Crime Prevention And Law Enforcement Program: Aid/capability Development For Personnel Of Law Enforcement Agencies &amp; Volunteers/partners-logistical Support To The Judiciary                            </t>
  </si>
  <si>
    <t xml:space="preserve">                                   Donations - Court Of Appeals                                                                                                                                                                                 </t>
  </si>
  <si>
    <t xml:space="preserve">                                   Donations - Doj  Nab. Probation And Parole                                                                                                                                                                   </t>
  </si>
  <si>
    <t xml:space="preserve">                                   Donations - Mctc Mabini-pantukan                                                                                                                                                                             </t>
  </si>
  <si>
    <t xml:space="preserve">                                   Donations - Mctc Mawab-nabunturan-montevista                                                                                                                                                                 </t>
  </si>
  <si>
    <t xml:space="preserve">                                   Donations - Mtc Compostela New Bataan                                                                                                                                                                        </t>
  </si>
  <si>
    <t xml:space="preserve">                                   Donations - Mtc Laak                                                                                                                                                                                         </t>
  </si>
  <si>
    <t xml:space="preserve">                                   Donations - Mtc Maco                                                                                                                                                                                         </t>
  </si>
  <si>
    <t xml:space="preserve">                                   Donations - Mtc Monkayo                                                                                                                                                                                      </t>
  </si>
  <si>
    <t xml:space="preserve">                                   Donations - Pao Mabini                                                                                                                                                                                       </t>
  </si>
  <si>
    <t xml:space="preserve">                                   Donations - Pao Nabunturan                                                                                                                                                                                   </t>
  </si>
  <si>
    <t xml:space="preserve">                                   Donations - Provincial Prosecution                                                                                                                                                                           </t>
  </si>
  <si>
    <t xml:space="preserve">                                   Donations - Rtc Branch 3                                                                                                                                                                                     </t>
  </si>
  <si>
    <t xml:space="preserve">                                   Donations - Rtc Branch 57                                                                                                                                                                                    </t>
  </si>
  <si>
    <t xml:space="preserve">                                   Donations - Rtc Compostela                                                                                                                                                                                   </t>
  </si>
  <si>
    <t xml:space="preserve">                                   Donations - Rtc Family Court Branch 1                                                                                                                                                                        </t>
  </si>
  <si>
    <t xml:space="preserve">                                   4.h. Crime Prevention And Law Enforcement Program: Aid/capability Development For Personnel Of Law Enforcement Agencies &amp; Volunteers/partners-1103rd Ready Reserve Infantry Batallion, Philippine Army       </t>
  </si>
  <si>
    <t xml:space="preserve">                                   Donations- Other Supplies &amp; Materials Expenses                                                                                                                                                               </t>
  </si>
  <si>
    <t xml:space="preserve">                                   Donations- Rice Allocation Expenses                                                                                                                                                                          </t>
  </si>
  <si>
    <t xml:space="preserve">                                   4.i. Crime Prevention And Law Enforcement Program: Aid/capability Development For Personnel Of Law Enforcement Agencies &amp; Volunteers/partners-logistical Support To Multipliers- Tribal Chieftains/federation</t>
  </si>
  <si>
    <t xml:space="preserve">                                   Donations-other Professional Services                                                                                                                                                                        </t>
  </si>
  <si>
    <t xml:space="preserve">                                   Donations-other Supplies And Materials Expenses                                                                                                                                                              </t>
  </si>
  <si>
    <t xml:space="preserve">                                   4.j. Crime Prevention And Law Enforcement Program: Aid/capability Development For Personnel Of Law Enforcement Agencies &amp; Volunteers/partners- Logistical Support To Law Enforcement Agencies- Cafgu Active A</t>
  </si>
  <si>
    <t xml:space="preserve">                                   Donations- Food Supplies                                                                                                                                                                                     </t>
  </si>
  <si>
    <t xml:space="preserve">                                   Donations - Educational Incentives                                                                                                                                                                           </t>
  </si>
  <si>
    <t xml:space="preserve">                                   5. A.crime Prevention And Law Enforcement Program: Progam On Ant-illegal Drugs- Ddo Transformative Program- Kontra Droga (ddot-kd)                                                                           </t>
  </si>
  <si>
    <t xml:space="preserve">                                   Donations - Computer Supplies                                                                                                                                                                                </t>
  </si>
  <si>
    <t xml:space="preserve">                                   5. B.crime Prevention And Law Enforcement Program: Progam On Ant-illegal Drugs- Ddo Transformative Program- Kontra Droga(ddot-kd)- Yakap Bayan                                                               </t>
  </si>
  <si>
    <t xml:space="preserve">                                   5. C.crime Prevention And Law Enforcement Program: Progam On Ant-illegal Drugs- Maintenance And Operation Of The Special Drug Education Center                                                               </t>
  </si>
  <si>
    <t xml:space="preserve">                                   Donations - Furnitures And Fixtures                                                                                                                                                                          </t>
  </si>
  <si>
    <t xml:space="preserve">                                   Donations - Janitorial Supplies                                                                                                                                                                              </t>
  </si>
  <si>
    <t xml:space="preserve">                                   Donations - Office Equipment                                                                                                                                                                                 </t>
  </si>
  <si>
    <t xml:space="preserve">                                   Donations - Printing And Publication Expenses                                                                                                                                                                </t>
  </si>
  <si>
    <t xml:space="preserve">                                   5. D.crime Prevention And Law Enforcement Program: Progam On Ant-illegal Drugs- Maintenance &amp; Operation Of Provincial Recovery Facility (libasan)                                                            </t>
  </si>
  <si>
    <t xml:space="preserve">                                   Donations -  Electricity Expenses                                                                                                                                                                            </t>
  </si>
  <si>
    <t xml:space="preserve">                                   Donations - Electrical Supplies                                                                                                                                                                              </t>
  </si>
  <si>
    <t xml:space="preserve">                                   Donations - Professional Fee                                                                                                                                                                                 </t>
  </si>
  <si>
    <t xml:space="preserve">                                   Donations - Semi-expandable Equipment                                                                                                                                                                        </t>
  </si>
  <si>
    <t xml:space="preserve">                                   Donations - Water Expense                                                                                                                                                                                    </t>
  </si>
  <si>
    <t xml:space="preserve">                                   Donations- Other Supplies Expenses                                                                                                                                                                           </t>
  </si>
  <si>
    <t xml:space="preserve">                                   6.a. Crime Prevention And Law Enforcement Program: Program On Counterinsurgency &amp; Counterterrorism- Oplan Pagbabago Program- End Local Communist Armed Conflict (elcac) Initiatives                          </t>
  </si>
  <si>
    <t xml:space="preserve">                                   Donations - Construction Materials And Other Supplies                                                                                                                                                        </t>
  </si>
  <si>
    <t xml:space="preserve">                                   Donations- Other Professional Services Expenses                                                                                                                                                              </t>
  </si>
  <si>
    <t xml:space="preserve">                                   Donations- Printing And Publication Expenses                                                                                                                                                                 </t>
  </si>
  <si>
    <t xml:space="preserve">                                   Donations-financial Assistance                                                                                                                                                                               </t>
  </si>
  <si>
    <t xml:space="preserve">                                   Donations-training Expenses                                                                                                                                                                                  </t>
  </si>
  <si>
    <t xml:space="preserve">                                   6.b. Crime Prevention And Law Enforcement Program: Program On Counterinsurgency &amp; Counterterrorism- Farm-to-market Road Project- Gidas                                                                       </t>
  </si>
  <si>
    <t xml:space="preserve">                                   Donations - Rental Equipment Expenses                                                                                                                                                                        </t>
  </si>
  <si>
    <t xml:space="preserve">                                   6.c. Crime Prevention And Law Enforcement Program: Program On Counterinsurgency &amp; Counterterrorism-energization In Gidas                                                                                     </t>
  </si>
  <si>
    <t xml:space="preserve">                                   Donations- Construction Supplies (solar Light)                                                                                                                                                               </t>
  </si>
  <si>
    <t xml:space="preserve">                                   Donations- Electrical Supplies                                                                                                                                                                               </t>
  </si>
  <si>
    <t xml:space="preserve">                                   6.d. Crime Prevention And Law Enforcement Program: Program On Counterinsurgency &amp; Counterterrorism- Oplan Pagbabago Program- Local Government Resource Center                                                </t>
  </si>
  <si>
    <t xml:space="preserve">                                   7.a. Crime Prevention And Law Enforcement Program: Environmental Protection Program- Anti- Illegal Fishing Program                                                                                           </t>
  </si>
  <si>
    <t xml:space="preserve">                                   7.b. Crime Prevention And Law Enforcement Program: Environmental Protection Program- Anti-illegal Logging Program                                                                                            </t>
  </si>
  <si>
    <t xml:space="preserve">                                   7.c. Crime Prevention And Law Enforcement Program: Environmental Protection Program-anti-illegal Mining Program                                                                                              </t>
  </si>
  <si>
    <t xml:space="preserve">                                   Donations - Semi-expandable Machinery And Equipment  Expenses                                                                                                                                                </t>
  </si>
  <si>
    <t xml:space="preserve">                                   Donations- Representation Expense                                                                                                                                                                            </t>
  </si>
  <si>
    <t xml:space="preserve">                                   8.a.crime Prevention And Law Enforcement Program: Katarungang Pambarangay Program- Katarungang Pambarangay/lupong Tagapamayapa Training &amp; Incentives Awards                                                  </t>
  </si>
  <si>
    <t xml:space="preserve">                                   9.a.crime Prevention And Law Enforcement Program:rehabilitation Program For Detainees- Maintenance &amp; Operation Of The Provincial Rehabilitation Center (prc)                                                 </t>
  </si>
  <si>
    <t xml:space="preserve">                                   9.b.crime Prevention And Law Enforcement Program:rehabilitation Program For Detainees-operation And Maintenance Of Bahay Pag-asa                                                                             </t>
  </si>
  <si>
    <t xml:space="preserve">                                   Donations - Food Supplies (rice/grocery Items)                                                                                                                                                               </t>
  </si>
  <si>
    <t xml:space="preserve">                                   Donations - Food Supplies (wet Market/replenishment)                                                                                                                                                         </t>
  </si>
  <si>
    <t xml:space="preserve">                                   Donations - Semi-expendable Fixtures And Furniture                                                                                                                                                           </t>
  </si>
  <si>
    <t xml:space="preserve">                                   Donations- Prizes                                                                                                                                                                                            </t>
  </si>
  <si>
    <t xml:space="preserve">                                   Donations- Water Expenses                                                                                                                                                                                    </t>
  </si>
  <si>
    <t xml:space="preserve">                                   B.a. Public Safety Program: Logistical Support To Force Multipliers- Barangay Sanitary Inspection                                                                                                            </t>
  </si>
  <si>
    <t xml:space="preserve">                                   B.b. Public Safety Program: Logistical Support To Law Enforcement Agencies - Bureau Of Fire Protection (bfp)                                                                                                 </t>
  </si>
  <si>
    <t xml:space="preserve">                                   B.c. Public Safety Program: Logistical Support To Law Enforcement Agency- Prov'l Highway Patrol Group                                                                                                        </t>
  </si>
  <si>
    <t xml:space="preserve">                                   B.d. Public Safety Program: Prov'l Agricultural Extension Services Program                                                                                                                                   </t>
  </si>
  <si>
    <t xml:space="preserve">                                   Donations - Semi-expandable Furniture, Fixtures And Books Expenses                                                                                                                                           </t>
  </si>
  <si>
    <t xml:space="preserve">          HEALTH AND HOSPITAL SERVICES                                                                                                                                                                                                          </t>
  </si>
  <si>
    <t xml:space="preserve">               18. Provincial Health Office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</si>
  <si>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Drugs And Medicines Expenses                                                                                                                                                                                 </t>
  </si>
  <si>
    <t xml:space="preserve">                                   Medical, Dental And Laboratory Supplies Expenses                                                                                                                                                             </t>
  </si>
  <si>
    <t xml:space="preserve">                                   Repairs And Maintenance - Machinery And Equipment (it Equipment)                                                                                                                                             </t>
  </si>
  <si>
    <t xml:space="preserve">                                   Taxes, Duties And Licenses - Prior Year                                                                                                                                                                      </t>
  </si>
  <si>
    <t xml:space="preserve">                                   Blood And Public Health Laboratory                                                                                                                                                                           </t>
  </si>
  <si>
    <t xml:space="preserve">                                   Taxes, Duties And Licenses                                                                                                                                                                                   </t>
  </si>
  <si>
    <t xml:space="preserve">                                   Environmental And Occupational Health Program                                                                                                                                                                </t>
  </si>
  <si>
    <t xml:space="preserve">                                   Family Health Care Program                                                                                                                                                                                   </t>
  </si>
  <si>
    <t xml:space="preserve">                                   Health Governance And Regulation  Program                                                                                                                                                                    </t>
  </si>
  <si>
    <t xml:space="preserve">                                   Health Planning,  Health Information System, Procurement And Logistics Management                                                                                                                            </t>
  </si>
  <si>
    <t xml:space="preserve">                                   Infectious Disease Program (schistosomiasis, Malaria, Filariasis, Sti/hiv, Dengue, Tuberculosis And Leprosy) And Ereid                                                                                       </t>
  </si>
  <si>
    <t xml:space="preserve">                                   Maintenance And Operation Of Local Drinking Water Quality Monitoring Committee (ldwqmc)                                                                                                                      </t>
  </si>
  <si>
    <t xml:space="preserve">                                   Non-communicable Disease Prevention And Control (lifestyle Related And Essential Non-communicable Diseases)                                                                                                  </t>
  </si>
  <si>
    <t xml:space="preserve">                                   Oral Health Program                                                                                                                                                                                          </t>
  </si>
  <si>
    <t xml:space="preserve">                                   Population Management  Program                                                                                                                                                                               </t>
  </si>
  <si>
    <t xml:space="preserve">                                   Provincial Nutrition  Program                                                                                                                                                                                </t>
  </si>
  <si>
    <t xml:space="preserve">          SOCIAL SERVICES                                                                                                                                                                                                                       </t>
  </si>
  <si>
    <t xml:space="preserve">               19. Provincial Social Welfare and Development Office                                                                                                                                                                             </t>
  </si>
  <si>
    <t xml:space="preserve">                                   Crisis Intervention Program                                                                                                                                                                                  </t>
  </si>
  <si>
    <t xml:space="preserve">                                   Donations - Co Information And Communication Technology Equipment                                                                                                                                            </t>
  </si>
  <si>
    <t xml:space="preserve">                                   Donations - Drmc                                                                                                                                                                                             </t>
  </si>
  <si>
    <t xml:space="preserve">                                   Donations - F/a  For Medicines At 4 Hospitals                                                                                                                                                                </t>
  </si>
  <si>
    <t xml:space="preserve">                                   Donations - F/a To Burial, Medical And Fire Victim                                                                                                                                                           </t>
  </si>
  <si>
    <t xml:space="preserve">                                   Donations - Rehabilitation Center Assistance                                                                                                                                                                 </t>
  </si>
  <si>
    <t xml:space="preserve">                                   Donations - Spmc                                                                                                                                                                                             </t>
  </si>
  <si>
    <t xml:space="preserve">                                   Donations - Telephone Expenses                                                                                                                                                                               </t>
  </si>
  <si>
    <t xml:space="preserve">                                   Davao De Oro Scholarship Program                                                                                                                                                                             </t>
  </si>
  <si>
    <t xml:space="preserve">                                   Elderly Welfare  Program                                                                                                                                                                                     </t>
  </si>
  <si>
    <t xml:space="preserve">                                   Family Welfare  Program                                                                                                                                                                                      </t>
  </si>
  <si>
    <t xml:space="preserve">                                   Financial Assistance To Students (tabang Sa Edukasyon Para Sa Kabataan)                                                                                                                                      </t>
  </si>
  <si>
    <t xml:space="preserve">                                   Maintenance &amp; Operation De Oro Bahay Pangarap (home For Women And Girls)                                                                                                                                     </t>
  </si>
  <si>
    <t xml:space="preserve">                                   Maintenance And Operation Of Provincial Council For The Protection Of Children (pcpc)                                                                                                                        </t>
  </si>
  <si>
    <t xml:space="preserve">                                   Pagkalinga Sa Bayan Program                                                                                                                                                                                  </t>
  </si>
  <si>
    <t xml:space="preserve">                                   Persons With Disability Welfare  Program                                                                                                                                                                     </t>
  </si>
  <si>
    <t xml:space="preserve">                                   Provincial Child Welfare  Program                                                                                                                                                                            </t>
  </si>
  <si>
    <t xml:space="preserve">                                   Provincial Youth Welfare And Development Program                                                                                                                                                             </t>
  </si>
  <si>
    <t xml:space="preserve">                                   Women  Welfare  Program                                                                                                                                                                                      </t>
  </si>
  <si>
    <t xml:space="preserve">          ECONOMIC SERVICES                                                                                                                                                                                                                     </t>
  </si>
  <si>
    <t xml:space="preserve">               c.) Capital Outlay                                                                                                                                                                                                               </t>
  </si>
  <si>
    <t xml:space="preserve">               20. Provincial Agriculturist's Office                                                                                                                                                                                            </t>
  </si>
  <si>
    <t xml:space="preserve">                                   Adlay Production Support                                                                                                                                                                                     </t>
  </si>
  <si>
    <t xml:space="preserve">                                   Agricultural And Marine Supplies Expenses                                                                                                                                                                    </t>
  </si>
  <si>
    <t xml:space="preserve">                                   Agri-fishery Research Development And Organic Agriculture Production Support Project                                                                                                                         </t>
  </si>
  <si>
    <t xml:space="preserve">                                   Agricultural Infrastructure Development Program                                                                                                                                                              </t>
  </si>
  <si>
    <t xml:space="preserve">                                   Repairs And Maintenance - Infrastructure Assets                                                                                                                                                              </t>
  </si>
  <si>
    <t xml:space="preserve">                                   Agricultural Institutional Support Development  Program                                                                                                                                                      </t>
  </si>
  <si>
    <t xml:space="preserve">                                   Agricultural Mechanization Development Program                                                                                                                                                               </t>
  </si>
  <si>
    <t xml:space="preserve">                                   Banana Industry Development Program-fusarium Wilt Management For Davao De Oro Province (operation Of Trichoderma Laboratory)                                                                                 </t>
  </si>
  <si>
    <t xml:space="preserve">                                   Biofertilizer And Biocontrol Agents Production Support Program                                                                                                                                               </t>
  </si>
  <si>
    <t xml:space="preserve">                                   Contribution To Davao De Oro Credit Surety Fund                                                                                                                                                              </t>
  </si>
  <si>
    <t xml:space="preserve">                                   Cooperative Development Program                                                                                                                                                                              </t>
  </si>
  <si>
    <t xml:space="preserve">                                   Farm Youth Development  Program                                                                                                                                                                              </t>
  </si>
  <si>
    <t xml:space="preserve">                                   Fishery Development Program                                                                                                                                                                                  </t>
  </si>
  <si>
    <t xml:space="preserve">                                   Logistical Support To Farmers And Fisherfolks                                                                                                                                                                </t>
  </si>
  <si>
    <t xml:space="preserve">                                   Micro Credit Assistance Program                                                                                                                                                                              </t>
  </si>
  <si>
    <t xml:space="preserve">                                   Operation And Maintenance Of Tissue Culture Laboratory For Banana                                                                                                                                            </t>
  </si>
  <si>
    <t xml:space="preserve">                                   Provincial Gulayan Program                                                                                                                                                                                   </t>
  </si>
  <si>
    <t xml:space="preserve">                                   Rice Expansion Development Program                                                                                                                                                                           </t>
  </si>
  <si>
    <t xml:space="preserve">                                   Sagip Saka Program                                                                                                                                                                                           </t>
  </si>
  <si>
    <t xml:space="preserve">               21. Provincial Veterinarian's Office                                                                                                                                                                                             </t>
  </si>
  <si>
    <t xml:space="preserve">                                   Animal Health Care Program                                                                                                                                                                                   </t>
  </si>
  <si>
    <t xml:space="preserve">                                   Animal/zoological Supplies Expenses                                                                                                                                                                          </t>
  </si>
  <si>
    <t xml:space="preserve">                                   Animal Rabies Prevention And Control Program                                                                                                                                                                 </t>
  </si>
  <si>
    <t xml:space="preserve">                                   Artificial Insemination Program                                                                                                                                                                              </t>
  </si>
  <si>
    <t xml:space="preserve">                                   Livestock And Poultry Development Program                                                                                                                                                                    </t>
  </si>
  <si>
    <t xml:space="preserve">               22. Provincial Environment and Natural Resources Office                                                                                                                                                                          </t>
  </si>
  <si>
    <t xml:space="preserve">                                   Biodiversity Conservation Program                                                                                                                                                                            </t>
  </si>
  <si>
    <t xml:space="preserve">                                   Maintenance And Operation Of Provincial Mining &amp; Regulatory Board                                                                                                                                            </t>
  </si>
  <si>
    <t xml:space="preserve">                                   Mining &amp; Quarrying Development Program                                                                                                                                                                       </t>
  </si>
  <si>
    <t xml:space="preserve">                                   Natural Resources And Environmental Research And Testing Laboratory Program                                                                                                                                  </t>
  </si>
  <si>
    <t xml:space="preserve">                                   Provincial Environmental And Social Safeguards Program                                                                                                                                                       </t>
  </si>
  <si>
    <t xml:space="preserve">               23. Provincial Engineer's Office- General Administration                                                                                                                                                                         </t>
  </si>
  <si>
    <t xml:space="preserve">                                   District - I Repair And Maintenance Of Compostela-magsaysay-cogonon-new Bataan                                                                                                                               </t>
  </si>
  <si>
    <t xml:space="preserve">                                   District - I Repair And Maintenance Of Compostela-valma-jct                                                                                                                                                  </t>
  </si>
  <si>
    <t xml:space="preserve">                                   District - I Repair And Maintenance Of San Roque-san Vicente-jct Highway                                                                                                                                     </t>
  </si>
  <si>
    <t xml:space="preserve">                                   District- I Repair And Maintenance Of Alegria-panag-camanlangan                                                                                                                                              </t>
  </si>
  <si>
    <t xml:space="preserve">                                   District- I Repair And Maintenance Of Banlag-casoon                                                                                                                                                          </t>
  </si>
  <si>
    <t xml:space="preserve">                                   District- I Repair And Maintenance Of Banlag-san Isidro                                                                                                                                                      </t>
  </si>
  <si>
    <t xml:space="preserve">                                   District- I Repair And Maintenance Of Cabidianan-basak                                                                                                                                                       </t>
  </si>
  <si>
    <t xml:space="preserve">                                   District- I Repair And Maintenance Of Compostela-mapaca-inambatan                                                                                                                                            </t>
  </si>
  <si>
    <t xml:space="preserve">                                   District- I Repair And Maintenance Of Compostela-tubotubo-monkayo                                                                                                                                            </t>
  </si>
  <si>
    <t xml:space="preserve">                                   District- I Repair And Maintenance Of Gabi-cabacungan-sto.nino                                                                                                                                               </t>
  </si>
  <si>
    <t xml:space="preserve">                                   District- I Repair And Maintenance Of Gabi-inopawan-panag                                                                                                                                                    </t>
  </si>
  <si>
    <t xml:space="preserve">                                   District- I Repair And Maintenance Of Jct Highway-kanidkid-mayaon-baluarte                                                                                                                                   </t>
  </si>
  <si>
    <t xml:space="preserve">                                   District- I Repair And Maintenance Of Jct.batinao-inopawan                                                                                                                                                   </t>
  </si>
  <si>
    <t xml:space="preserve">                                   District- I Repair And Maintenance Of Kasilak-new Albay-sapawan                                                                                                                                              </t>
  </si>
  <si>
    <t xml:space="preserve">                                   District- I Repair And Maintenance Of Libasan-cabidianan-pangutusan                                                                                                                                          </t>
  </si>
  <si>
    <t xml:space="preserve">                                   District- I Repair And Maintenance Of Maragusan-magcagong-parasanon-paloc                                                                                                                                    </t>
  </si>
  <si>
    <t xml:space="preserve">                                   District- I Repair And Maintenance Of Matilo-katipunan-mainit                                                                                                                                                </t>
  </si>
  <si>
    <t xml:space="preserve">                                   District- I Repair And Maintenance Of Monkayo-awao                                                                                                                                                           </t>
  </si>
  <si>
    <t xml:space="preserve">                                   District- I Repair And Maintenance Of Monkayo-mamunga-tubotubo                                                                                                                                               </t>
  </si>
  <si>
    <t xml:space="preserve">                                   District- I Repair And Maintenance Of Nabunturan-bayabas-san Miguel                                                                                                                                          </t>
  </si>
  <si>
    <t xml:space="preserve">                                   District- I Repair And Maintenance Of Nabunturan-gabi-compostela                                                                                                                                             </t>
  </si>
  <si>
    <t xml:space="preserve">                                   District- I Repair And Maintenance Of Pob. Maragusan-bagong Silang Jct Tagugpo                                                                                                                               </t>
  </si>
  <si>
    <t xml:space="preserve">                                   District- I Repair And Maintenance Of Sto.nino Crossing-panag-cogonon                                                                                                                                        </t>
  </si>
  <si>
    <t xml:space="preserve">                                   District- I Repair And Maintenance Of Union-upper Ulip                                                                                                                                                       </t>
  </si>
  <si>
    <t xml:space="preserve">                                   District- Ii Repair And Maintenance Of Ayan - Lawaan                                                                                                                                                         </t>
  </si>
  <si>
    <t xml:space="preserve">                                   District- Ii Repair And Maintenance Of Banbanon - Macopa                                                                                                                                                     </t>
  </si>
  <si>
    <t xml:space="preserve">                                   District- Ii Repair And Maintenance Of Binasbas - Mangloy - Imelda                                                                                                                                           </t>
  </si>
  <si>
    <t xml:space="preserve">                                   District- Ii Repair And Maintenance Of Binuangan - Lumatab - Concepcion                                                                                                                                      </t>
  </si>
  <si>
    <t xml:space="preserve">                                   District- Ii Repair And Maintenance Of Caballero St.                                                                                                                                                         </t>
  </si>
  <si>
    <t xml:space="preserve">                                   District- Ii Repair And Maintenance Of Cuambog - Cabuyuan                                                                                                                                                    </t>
  </si>
  <si>
    <t xml:space="preserve">                                   District- Ii Repair And Maintenance Of Cuambog Beach                                                                                                                                                         </t>
  </si>
  <si>
    <t xml:space="preserve">                                   District- Ii Repair And Maintenance Of Dumlan - Anibongan - Lapulapu                                                                                                                                         </t>
  </si>
  <si>
    <t xml:space="preserve">                                   District- Ii Repair And Maintenance Of El Katipunan - El Papa                                                                                                                                                </t>
  </si>
  <si>
    <t xml:space="preserve">                                   District- Ii Repair And Maintenance Of Elizalde - Panamin - Anitapan                                                                                                                                         </t>
  </si>
  <si>
    <t xml:space="preserve">                                   District- Ii Repair And Maintenance Of Hijo - Dumlan - Libaylibay                                                                                                                                            </t>
  </si>
  <si>
    <t xml:space="preserve">                                   District- Ii Repair And Maintenance Of Imelda - Sto Niño                                                                                                                                                     </t>
  </si>
  <si>
    <t xml:space="preserve">                                   District- Ii Repair And Maintenance Of Kaligutan - Cebolida                                                                                                                                                  </t>
  </si>
  <si>
    <t xml:space="preserve">                                   District- Ii Repair And Maintenance Of Kaligutan - Kilagding - San Antonio                                                                                                                                   </t>
  </si>
  <si>
    <t xml:space="preserve">                                   District- Ii Repair And Maintenance Of Kaligutan - Naga                                                                                                                                                      </t>
  </si>
  <si>
    <t xml:space="preserve">                                   District- Ii Repair And Maintenance Of Kapatagan - Amor Cruz - New Katipunan                                                                                                                                 </t>
  </si>
  <si>
    <t xml:space="preserve">                                   District- Ii Repair And Maintenance Of Kingking - Bingag                                                                                                                                                     </t>
  </si>
  <si>
    <t xml:space="preserve">                                   District- Ii Repair And Maintenance Of Libaylibay - New Visayas - Sangab                                                                                                                                     </t>
  </si>
  <si>
    <t xml:space="preserve">                                   District- Ii Repair And Maintenance Of Magnaga - Lahi                                                                                                                                                        </t>
  </si>
  <si>
    <t xml:space="preserve">                                   District- Ii Repair And Maintenance Of Magnaga - Tabontabon                                                                                                                                                  </t>
  </si>
  <si>
    <t xml:space="preserve">                                   District- Ii Repair And Maintenance Of Mawab - Concepcion - Calabcab                                                                                                                                         </t>
  </si>
  <si>
    <t xml:space="preserve">                                   District- Ii Repair And Maintenance Of Mawab - Elizalde - New Leyte - Cambagang                                                                                                                              </t>
  </si>
  <si>
    <t xml:space="preserve">                                   District- Ii Repair And Maintenance Of Nabunturan - Saosao - Nuevo Iloco                                                                                                                                     </t>
  </si>
  <si>
    <t xml:space="preserve">                                   District- Ii Repair And Maintenance Of Napnapan - Binugsayan                                                                                                                                                 </t>
  </si>
  <si>
    <t xml:space="preserve">                                   District- Ii Repair And Maintenance Of Pagakpak - Magapalway - Bongabong                                                                                                                                     </t>
  </si>
  <si>
    <t xml:space="preserve">                                   District- Ii Repair And Maintenance Of Pindasan-tagbalaobao                                                                                                                                                  </t>
  </si>
  <si>
    <t xml:space="preserve">                                   District- Ii Repair And Maintenance Of Tambongon - Canipa - New Estrella                                                                                                                                     </t>
  </si>
  <si>
    <t xml:space="preserve">                                   District-ii Repair And Maintenance Of Canduco - Napnapan                                                                                                                                                     </t>
  </si>
  <si>
    <t xml:space="preserve">                                   District-ii Repair And Maintenance Of Jct Quirino - Pangasinan                                                                                                                                               </t>
  </si>
  <si>
    <t xml:space="preserve">                                   District-ii Repair And Maintenance Of Sto Niño - Andap - Melale - Sabud                                                                                                                                      </t>
  </si>
  <si>
    <t xml:space="preserve">                                   District-ii Repair And Maintenance Of Tambongon - Napnapan                                                                                                                                                   </t>
  </si>
  <si>
    <t xml:space="preserve">                                   District-ii Repair And Maintenance Of Tibagon - Maubog                                                                                                                                                       </t>
  </si>
  <si>
    <t xml:space="preserve">                                   Concreting Of Provincial Roads - Provincewide Brgy. Alegria, Compostela &amp; Brgy Panag, New Bataan (part Of 20m)                                                                                               </t>
  </si>
  <si>
    <t xml:space="preserve">                                   Concreting Of Provincial Roads Provincewide - Concreting Of Road Along Panag-camanlangan Road Section                                                                                                        </t>
  </si>
  <si>
    <t xml:space="preserve">                                   Concreting Of Road Of Siocon-aurora-lagab At Compostela                                                                                                                                                      </t>
  </si>
  <si>
    <t xml:space="preserve">                                   Improvement Of Water System At Ddo Capitol Complex                                                                                                                                                           </t>
  </si>
  <si>
    <t xml:space="preserve">               24. Provincial Engineer's Office - Operation of Motor Pool                                                                                                                                                                       </t>
  </si>
  <si>
    <t xml:space="preserve">                                   Repairs And Maintenance - Machinery And Construction Equipment                                                                                                                                               </t>
  </si>
  <si>
    <t xml:space="preserve">               25. Provincial Engineer's Office - Operation of Rock Crusher/RCPC Casting/CHB Making                                                                                                                                             </t>
  </si>
  <si>
    <t xml:space="preserve">               26. 20% Dev't Fund-Purchase, Const. and Improvement of Gov't Facilities - Economic Services                                                                                                                                      </t>
  </si>
  <si>
    <t xml:space="preserve">                         a.)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</si>
  <si>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Provincial Counterpart - Various Special Projects                                                                                                                                                            </t>
  </si>
  <si>
    <t xml:space="preserve">                                   1. Buildings: (econ. Devt.) - Rehabilitation Of Sto. Niño (kao) Terminal At Sto. Niño (kao), Nabunturan                                                                                                      </t>
  </si>
  <si>
    <t xml:space="preserve">                                   2. Buildings: (social Devt.) - Construction Of Brgy. Hall At Brgy. Aurora, Compostela                                                                                                                        </t>
  </si>
  <si>
    <t xml:space="preserve">                                   3. Buildings: (social Devt.) - Construction Of Barangay Hall At Tamia, Compostela                                                                                                                            </t>
  </si>
  <si>
    <t xml:space="preserve">                                   4. Buildings: (social Devt.) - Construction Of Covered Court At Sitio Katipunan, Brgy. Andap, Laak                                                                                                           </t>
  </si>
  <si>
    <t xml:space="preserve">                                   5. Buildings: (social Devt.) - Construction Of Covered Court With Stage And Bleachers At Bagong Silang, Laak                                                                                                 </t>
  </si>
  <si>
    <t xml:space="preserve">                                   6. Buildings: (social Devt.) - Constrcution Of Bleacher At Brgy. Datu Davao, Laak                                                                                                                            </t>
  </si>
  <si>
    <t xml:space="preserve">                                   7. Buildings: (social Devt.) - Construction Of Two (2) Storey Barangay Hall At El Katipunan, Laak                                                                                                            </t>
  </si>
  <si>
    <t xml:space="preserve">                                   8. Buildings: (social Devt.) - Construction Of Multipurpose Building At Kagawasan, Il Papa, Laak                                                                                                             </t>
  </si>
  <si>
    <t xml:space="preserve">                                   8. Buildings: (social Devt.) - Construction Of Multipurpose Building At Kagawasan, Il Papa, Laak (part Of 5m)                                                                                                </t>
  </si>
  <si>
    <t xml:space="preserve">                                   9. Buildings: (social Devt.) - Construction Of Covered Court At Sitio Kibaguio, Brgy, Langtud, Laak                                                                                                          </t>
  </si>
  <si>
    <t xml:space="preserve">                                   10. Buildings: (social Devt.) - Construction Of Brgy. Hall At Kilagding, Laak                                                                                                                                </t>
  </si>
  <si>
    <t xml:space="preserve">                                   11. Buildings: (social Devt.) - Construction Of Multipurpose Building At Brgy. Cabuyoan, Mabini                                                                                                              </t>
  </si>
  <si>
    <t xml:space="preserve">                                   12. Buildings: (social Devt.) - Construction Of Bleachers At Barangay Malamodao, Maco                                                                                                                        </t>
  </si>
  <si>
    <t xml:space="preserve">                                   13. Buildings: (social Devt.) - Construction Of Barangay Hall At Brgy. Poblacion, Maco                                                                                                                       </t>
  </si>
  <si>
    <t xml:space="preserve">                                   14. Buildings: (social Devt.) - Constrcution Of Barangay Hall At Brgy. Mauswagon, Maragusan                                                                                                                  </t>
  </si>
  <si>
    <t xml:space="preserve">                                   15. Buildings: (social Devt.) - Rehabilitation Of Barangay Gym, Mt. Diwata. Monkayo                                                                                                                          </t>
  </si>
  <si>
    <t xml:space="preserve">                                   16. Buildings: (social Devt.) - Construction Of Bleachers And Stage At Barangay Sta. Maria, Nabunturan                                                                                                       </t>
  </si>
  <si>
    <t xml:space="preserve">                                   17. Buildings: (social Devt.) - Construction Of Tribal Hall At Brgy. Fatima, New Bataan                                                                                                                      </t>
  </si>
  <si>
    <t xml:space="preserve">                                   18. Buildings: (social Devt.) - Construction Of Multi-purpose Hall At Manurigao, New Bataan (part Of 5m)                                                                                                     </t>
  </si>
  <si>
    <t xml:space="preserve">                                   18. Buildings: (social Devt.) - Construction Of Multi-purpose Hall At Manurigao, New Bataan (part Of 5m) - P4,100,000 Const. Of Bleachers                                                                    </t>
  </si>
  <si>
    <t xml:space="preserve">                                   19. Buildings: (social Devt.) - Rehabilitation/repair Of Multi-purpose Building At Tagdalongdong, Cagan, Andap, New Bataan                                                                                   </t>
  </si>
  <si>
    <t xml:space="preserve">                                   20. Buildings: (social Devt.) - Construction Of Gym At Prk. Maligaya, Brgy. Tagugpo, Pantukan                                                                                                                </t>
  </si>
  <si>
    <t xml:space="preserve">                                   21. Buildings: (social Devt.) - Rehabilitation Of Pantukan Sports Complex At Pantukan                                                                                                                        </t>
  </si>
  <si>
    <t xml:space="preserve">                                   22. Markets: (econ. Devt.) - Construction Of New Public Market Building At Camanlangan, New Bataan                                                                                                           </t>
  </si>
  <si>
    <t xml:space="preserve">                                   23. Other Infra Assets: (econ. Devt.) - Installation Of Streetlights At Mawab Public Market, Mawab                                                                                                           </t>
  </si>
  <si>
    <t xml:space="preserve">                                   24 Other Infra Assets (social Devt.) - Installation Of Streetlights At Pindasan Mabini                                                                                                                       </t>
  </si>
  <si>
    <t xml:space="preserve">                                   25. Other Infra Assets (social Devt.) - Installation Of Solar System At Barangay Katipunan, Maragusan                                                                                                        </t>
  </si>
  <si>
    <t xml:space="preserve">                                   26. Other Infra Assets (social Devt.) - Installation Of Streetlights At Andili, Mawab                                                                                                                        </t>
  </si>
  <si>
    <t xml:space="preserve">                                   27. Other Infra Assets (social Devt.) - Installation Of Solar Lights At Bawani, Mawab                                                                                                                        </t>
  </si>
  <si>
    <t xml:space="preserve">                                   28. Other Infra Assets (social Devt.) - Installation Of Solar Lights At Concepcion, Mawab                                                                                                                    </t>
  </si>
  <si>
    <t xml:space="preserve">                                   29. Other Infra Assets (social Devt.) - Installation Of Solar Lights At Malinawon, Mawab                                                                                                                     </t>
  </si>
  <si>
    <t xml:space="preserve">                                   30. Other Infra Assets (social Devt.) - Installation Of Solar Lights At Nueva Visayas, Mawab                                                                                                                 </t>
  </si>
  <si>
    <t xml:space="preserve">                                   31. Other Infra Assets (social Devt.) - Installation Of Solar Lights At Nuevo Iloco, Mawab                                                                                                                   </t>
  </si>
  <si>
    <t xml:space="preserve">                                   32. Other Infra Assets (social Devt.) - Installation Of Solar Lights At Sawangan, Mawab                                                                                                                      </t>
  </si>
  <si>
    <t xml:space="preserve">                                   33. Other Infra Assets (social Devt.) - Installation Of Solar Lights At Poblacion, Mawab                                                                                                                     </t>
  </si>
  <si>
    <t xml:space="preserve">                                   34. Other Infra Assets (social Devt.) - Installation Of Solar Lights At Awao Falls, Awao, Monkayo                                                                                                            </t>
  </si>
  <si>
    <t xml:space="preserve">                                   35. Other Infra Assets (social Devt.) - Construction Of Solar Dryer And Freedom Stage At Baylo, Monkayo                                                                                                      </t>
  </si>
  <si>
    <t xml:space="preserve">                                   36. Other Infra Assets (social Devt.) - Installation Of Streetlights At Purok 1, Bankerohan Norte, Montevista                                                                                                </t>
  </si>
  <si>
    <t xml:space="preserve">                                   37. Other Infra Assets (social Devt.) - Installation Of Solar Lights At Purok 1, 2 And 3, Pagsabangan, New Bataan                                                                                            </t>
  </si>
  <si>
    <t xml:space="preserve">                                   38. Power Supply Systems (social Devt.) - Installation Of Electric Post Line For Sitio Electrification Program (sep) At Purok 16-a Sitio Kilabot Barangay Ngan, Compostela                                   </t>
  </si>
  <si>
    <t xml:space="preserve">                                   41. Road Networks: (econ. Devt.) - Concreting Of Road At Ngan, Compostela                                                                                                                                    </t>
  </si>
  <si>
    <t xml:space="preserve">                                   42. Road Networks: (econ. Devt.) - Construction Of Farm To Market Road At Purok - 2 Ptca-a Lebas Of Brgy. Anitapan, Mabini                                                                                   </t>
  </si>
  <si>
    <t xml:space="preserve">                                   43. Road Networks: (econ. Devt.) - Construction Of Bridge At Brgy. Teresa, Maco                                                                                                                              </t>
  </si>
  <si>
    <t xml:space="preserve">                                   44. Road Networks: (econ. Devt.) - Rehabilitation Of Barangay Road At Purok - 1 Brgy. Mapaang, Maco                                                                                                          </t>
  </si>
  <si>
    <t xml:space="preserve">                                   45. Road Networks: (econ. Devt.) - Concreting Of Road At Tuburan Pabahay, Mawab                                                                                                                              </t>
  </si>
  <si>
    <t xml:space="preserve">                                   46. Road Networks: (econ. Devt.) - Construction Of Hanging Bridge At Prk. New Buhangin, Langgawisan, Maragusan                                                                                               </t>
  </si>
  <si>
    <t xml:space="preserve">                                   47. Road Networks: (econ. Devt.) - Concreting Of Road, Naboc, Monkayo                                                                                                                                        </t>
  </si>
  <si>
    <t xml:space="preserve">                                   48. Road Networks: (econ. Devt.) - Concreting Of Road At Pangutosan, Nabunturan                                                                                                                              </t>
  </si>
  <si>
    <t xml:space="preserve">                                   49. Road Networks: (econ. Devt.) - Improvement/concreting Of Road At Matagdungan, Bukal, Nabunturan                                                                                                          </t>
  </si>
  <si>
    <t xml:space="preserve">                                   50. Road Networks: (econ. Devt.) - Construction Of Road With Drainage Canal At Brgy. Magangit, New Bataan                                                                                                    </t>
  </si>
  <si>
    <t xml:space="preserve">                                   51. Road Networks: (econ. Devt.) - Construction Of Hanging Bridge St Sitio Taytayan, Brgy. Andap, New Bataan                                                                                                 </t>
  </si>
  <si>
    <t xml:space="preserve">                                   52. Road Networks: (econ. Devt.) - Rehabilitation Of Hanging Bridge At Purok 3, Brgy. Tandawan, New Bataan                                                                                                   </t>
  </si>
  <si>
    <t xml:space="preserve">                                   53. Road Networks: (econ. Devt.) - Construction Of Hanging Bridge At Prk. Gumamela To Boongon, Brgy. Kingking, Pantukan                                                                                      </t>
  </si>
  <si>
    <t xml:space="preserve">                                   54. Road Networks: (econ. Devt.) - Construction Of Footbridge At Sitio Binaba, Napnapan, Pantukan                                                                                                            </t>
  </si>
  <si>
    <t xml:space="preserve">                                   55. School Buildings (social Devt.) - Construction Of Multipurpose Building At Diosdado Es, Compostela                                                                                                       </t>
  </si>
  <si>
    <t xml:space="preserve">                                   56. School Buildings (social Devt.) - Construction Of Covered Court With Stage And Bleachers At Libay-libay Nhs, Libay-libay, Maco                                                                           </t>
  </si>
  <si>
    <t xml:space="preserve">                                   57. Water Supply System (social Devt.) - Construction Of Potable Water Supply System At Barangay Cabidianan, Nabunturan                                                                                      </t>
  </si>
  <si>
    <t xml:space="preserve">                                   58. Water Supply System (social Devt.) - Improvement Of Water System At Barangay Maparat, Compostela                                                                                                         </t>
  </si>
  <si>
    <t xml:space="preserve">                                   59. Water Supply System (social Devt.) - Completion Of Water System, Casoon, Monkayo                                                                                                                         </t>
  </si>
  <si>
    <t xml:space="preserve">                                   District I - Rehabilitation Of Road &amp; Bridges: Araibo-las Arenas-tagugpo Road Section                                                                                                                        </t>
  </si>
  <si>
    <t xml:space="preserve">                                   District I - Rehabilitation Of Road &amp; Bridges: Cabidianan-anislagan-manat Road Section                                                                                                                       </t>
  </si>
  <si>
    <t xml:space="preserve">                                   District I - Rehabilitation Of Road &amp; Bridges: Kasilak-new Albay-sapawan Road Section                                                                                                                        </t>
  </si>
  <si>
    <t xml:space="preserve">                                   District I - Rehabilitation Of Road &amp; Bridges: Mapawa-tigbao Road Section                                                                                                                                    </t>
  </si>
  <si>
    <t xml:space="preserve">                                   District I - Rehabilitation Of Road &amp; Bridges: Matilo-ogao-cabacungan Road Section                                                                                                                           </t>
  </si>
  <si>
    <t xml:space="preserve">                                   District I - Rehabilitation Of Road &amp; Bridges: Monkayo-awao Road Section                                                                                                                                     </t>
  </si>
  <si>
    <t xml:space="preserve">                                   District I - Rehabilitation Of Road &amp; Bridges: Montevista-san Jose-lebanon Road Section                                                                                                                      </t>
  </si>
  <si>
    <t xml:space="preserve">                                   District I - Rehabilitation Of Road &amp; Bridges: Naboc-pilar-tamia Road Section                                                                                                                                </t>
  </si>
  <si>
    <t xml:space="preserve">                                   District I - Rehabilitation Of Road &amp; Bridges: Nabunturan-bayabas-san Miguel Road Section                                                                                                                    </t>
  </si>
  <si>
    <t xml:space="preserve">                                   District I - Rehabilitation Of Road &amp; Bridges: New Visayas-banagbanag-alegria Road Section                                                                                                                   </t>
  </si>
  <si>
    <t xml:space="preserve">                                   District I - Rehabilitation Of Road &amp; Bridges: Pangutusan-magsaysay Road Section                                                                                                                             </t>
  </si>
  <si>
    <t xml:space="preserve">                                   District I - Rehabilitation Of Road &amp; Bridges: Pasian-tubod Road Section                                                                                                                                     </t>
  </si>
  <si>
    <t xml:space="preserve">                                   District I - Rehabilitation Of Road &amp; Bridges: San Roque-san Vicente-jct. Highway Road Section                                                                                                               </t>
  </si>
  <si>
    <t xml:space="preserve">                                   District Ii - Rehabilitation Of Road &amp; Bridges: Anibongan-pangi Road Section                                                                                                                                 </t>
  </si>
  <si>
    <t xml:space="preserve">                                   District Ii - Rehabilitation Of Road &amp; Bridges: Anitapan-manasa Road Section                                                                                                                                 </t>
  </si>
  <si>
    <t xml:space="preserve">                                   District Ii - Rehabilitation Of Road &amp; Bridges: Anitapan-mascareg Road Section                                                                                                                               </t>
  </si>
  <si>
    <t xml:space="preserve">                                   District Ii - Rehabilitation Of Road &amp; Bridges: Anitapan-singapore Road Section                                                                                                                              </t>
  </si>
  <si>
    <t xml:space="preserve">                                   District Ii - Rehabilitation Of Road &amp; Bridges: Ayan-sarog Road Section                                                                                                                                      </t>
  </si>
  <si>
    <t xml:space="preserve">                                   District Ii - Rehabilitation Of Road &amp; Bridges: Binugsayan-lantawan-boringot-diat Road Section                                                                                                               </t>
  </si>
  <si>
    <t xml:space="preserve">                                   District Ii - Rehabilitation Of Road &amp; Bridges: Cabuyuan-luhod-mascareg Road Section                                                                                                                         </t>
  </si>
  <si>
    <t xml:space="preserve">                                   District Ii - Rehabilitation Of Road &amp; Bridges: Cebolida-bagong Silang-laak Road Section                                                                                                                     </t>
  </si>
  <si>
    <t xml:space="preserve">                                   District Ii - Rehabilitation Of Road &amp; Bridges: Concepcion-maduao Road Section                                                                                                                               </t>
  </si>
  <si>
    <t xml:space="preserve">                                   District Ii - Rehabilitation Of Road &amp; Bridges: Jct. Matiao-napnapan Road Section                                                                                                                            </t>
  </si>
  <si>
    <t xml:space="preserve">                                   District Ii - Rehabilitation Of Road &amp; Bridges: Langgam-manipongol Road Section                                                                                                                              </t>
  </si>
  <si>
    <t xml:space="preserve">                                   District Ii - Rehabilitation Of Road &amp; Bridges: Mag Agbay-longganapan-napantigan Road Section                                                                                                                </t>
  </si>
  <si>
    <t xml:space="preserve">                                   District Ii - Rehabilitation Of Road &amp; Bridges: Matiao-nagas Road Section                                                                                                                                    </t>
  </si>
  <si>
    <t xml:space="preserve">                                   District Ii - Rehabilitation Of Road &amp; Bridges: Nangka-libudon Road Section                                                                                                                                  </t>
  </si>
  <si>
    <t xml:space="preserve">                                   District Ii - Rehabilitation Of Road &amp; Bridges: Sangab-limbo Road Section                                                                                                                                    </t>
  </si>
  <si>
    <t xml:space="preserve">                                   District Ii - Rehabilitation Of Road &amp; Bridges: Sto. Niño-mabuhay-panamoren Road Section                                                                                                                     </t>
  </si>
  <si>
    <t xml:space="preserve">                                   District Ii - Rehabilitation Of Road &amp; Bridges: Tambongon-fuentes Road Section                                                                                                                               </t>
  </si>
  <si>
    <t xml:space="preserve">                                   District Ii - Rehabilitation Of Road &amp; Bridges: Tambongon-pintatagan Road Section                                                                                                                            </t>
  </si>
  <si>
    <t xml:space="preserve">          OTHER PURPOSES                                                                                                                                                                                                                        </t>
  </si>
  <si>
    <t xml:space="preserve">               27. 20% Development Fund-Local Development Project - Public Debt                                                                                                                                                                 </t>
  </si>
  <si>
    <t xml:space="preserve">               28. Local Disaster Risk Reduction Management Fund                                                                                                                                                                                </t>
  </si>
  <si>
    <t xml:space="preserve">                                   (pagro) Ddo-lkdpmpro: Ccam For Food Security - Organic  Agriculture Promotion Extension Program                                                                                                              </t>
  </si>
  <si>
    <t xml:space="preserve">                                   (pagro) Ddo-lkdpmpro: Ccam For Food Security - Provincial Corn, Cassava And Other Feed Grain Production Support Program                                                                                      </t>
  </si>
  <si>
    <t xml:space="preserve">                                   (pagro) Ddo-lkdpmpro: Ccam For Food Security - Provincial High Value Crops Development Program                                                                                                               </t>
  </si>
  <si>
    <t xml:space="preserve">                                   (pagro) Ddo-lkdpmpro: Ccam For Food Security - Rice Production Support Program                                                                                                                               </t>
  </si>
  <si>
    <t xml:space="preserve">                                   (pao-iprd) Ddo-appro: Ddo Communication And Technology Readiness And Resiliency Program (disaster Resilience Radio)                                                                                          </t>
  </si>
  <si>
    <t xml:space="preserve">                                   (penro) Ddo-lkdpmpro: Erp, Ccam - Provincial Greening Program                                                                                                                                                </t>
  </si>
  <si>
    <t xml:space="preserve">                                   (penro) Ddo-lkdpmpro: Erp, Ccam - Provincial Solid Waste Management Program                                                                                                                                  </t>
  </si>
  <si>
    <t xml:space="preserve">                                   (penro) Ddo-lkdpmpro: Erp, Ccam - Water Ecosystem Rehabilitation And Sustainability (waters) Program                                                                                                         </t>
  </si>
  <si>
    <t xml:space="preserve">                                   (penro) Ddo-lkdpmpro: Erp, Ccam - Watershed Protection And Development Program                                                                                                                               </t>
  </si>
  <si>
    <t xml:space="preserve">                                   (peo) Ddo-arerpro: Conduct Waterways Desilting/dredging Activities - Fol                                                                                                                                     </t>
  </si>
  <si>
    <t xml:space="preserve">                                   (peo) Ddo-arerpro: Restoration Of Vital Facilities And Lifelines                                                                                                                                             </t>
  </si>
  <si>
    <t xml:space="preserve">                                   (pho) Ddo-appro: Hrp -  Epidemiology And Surveillance Program                                                                                                                                                </t>
  </si>
  <si>
    <t xml:space="preserve">                                   (pho) Ddo-appro: Hrp - Disaster Risk Reduction And Management In Health (drrm-h)                                                                                                                             </t>
  </si>
  <si>
    <t xml:space="preserve">                                   (pho) Ddo-appro: Hrp - Support To Emerging And Re-emerging Infectious Diseases Preparedness And Prevention Measures Program                                                                                  </t>
  </si>
  <si>
    <t xml:space="preserve">                                   (pho) Ddo-appro: Hrp - Support To Health Education And Promotion Program                                                                                                                                     </t>
  </si>
  <si>
    <t xml:space="preserve">                                   (pho) Ddo-appro: Hrp - Support To Water, Sanitation And Hygiene (wash) In Emergency                                                                                                                          </t>
  </si>
  <si>
    <t xml:space="preserve">                                   (picto) Ddo-appro - Disaster Communication And Technology Readiness And Resiliency Program                                                                                                                   </t>
  </si>
  <si>
    <t xml:space="preserve">                                   (pswdo) Ddo - Arerpro - Support To Disaster/calamity Affected Household/families And Individuals                                                                                                             </t>
  </si>
  <si>
    <t xml:space="preserve">                                   Welfare Goods Expenses                                                                                                                                                                                       </t>
  </si>
  <si>
    <t xml:space="preserve">                                   A. 1 (ddo-lkdpmpro): (lpkpp) - Enhancement Of Risk Assessment, Mapping And Climate &amp; Disaster Information                                                                                                    </t>
  </si>
  <si>
    <t xml:space="preserve">                                   A. 2  (ddo-lkdpmpro): (lpkpp) -  Review, Harmonization And Formulate Drrm-cca Policies, Plans And Budgets                                                                                                    </t>
  </si>
  <si>
    <t xml:space="preserve">                                   A. 3  (ddo-lkdpmpro): (lpkpp) -  Drrm-cca And Environmental Policies, Plans And Budgets At All Levels.                                                                                                       </t>
  </si>
  <si>
    <t xml:space="preserve">                                   A. 6  (ddo-lkdpmpro): (kkmp) -  Conduct Of Inventory, Risk Assessment, Accessibility And Gender Responsiveness Audit Of Critical Infrastructures                                                             </t>
  </si>
  <si>
    <t xml:space="preserve">                                   A. 7  (ddo-lkdpmpro): (kkmp) - Environmental Resilience Program - Support To Upper Agusan Riverbasin Management And Development Activities                                                                   </t>
  </si>
  <si>
    <t xml:space="preserve">                                   A. 8  (ddo-lkdpmpro): (kkmp) - Operationalization Of 24/7 Emergency And Disaster Operation, Resilience And Resource Center And Davao De Oro Andam Action Centers                                             </t>
  </si>
  <si>
    <t xml:space="preserve">                                   A. 9 (ddo-lkdpmpro): (kkmp) - Social Protection (risk Transfer) Program                                                                                                                                      </t>
  </si>
  <si>
    <t xml:space="preserve">                                   B.10  (ddo-appro): Iec On Hazards-specific Disaster Preparedness And Readiness Programs                                                                                                                      </t>
  </si>
  <si>
    <t xml:space="preserve">                                   B.11 (ddo-appro): Observance Of National Disaster Resilience Month Thru Disaster Reselience Summit And Drrm Related Activities.                                                                              </t>
  </si>
  <si>
    <t xml:space="preserve">                                   B.12 (ddo-appro): Integrated Disaster Resilience In The Occupational Safety And Health Standards Of Establishments                                                                                           </t>
  </si>
  <si>
    <t xml:space="preserve">                                   B.13 (ddo-appro): Development Of Methods, Platforms, Tools, And Databases For Data Exchange By Setting Up Disaster Risk Information System With Open Data And Open Governance Approach                       </t>
  </si>
  <si>
    <t xml:space="preserve">                                   B.14 (ddo-appro): Conduct And Attend Disaster Related Trainings, Seminars,  Workshops, And For A Integrating Gender Concerns                                                                                 </t>
  </si>
  <si>
    <t xml:space="preserve">                                   B.15 (ddo-appro):  - Conduct Meetings  And Secretariat Services On Drr/cca And Related Activities For Pdrrmc, Mdrro And Thematic Area Committees                                                             </t>
  </si>
  <si>
    <t xml:space="preserve">                                   B.16 (ddo-appro): - Pre-positioning/stockpiling Of Food, Non-food Items And Hygiene Kits To Affected Families Of Disasters And Calamities                                                                    </t>
  </si>
  <si>
    <t xml:space="preserve">                                   B.17 (ddo-appro): - Repair And Maintenance Of Rescue Tools And Equipment                                                                                                                                     </t>
  </si>
  <si>
    <t xml:space="preserve">                                   C.18 (ddo - Arerpro) : Activation, Mobilization, Deployment And Interoperability Of Incident Command System, Incident Management Team, Emergency Operation Center And Response Clusters                      </t>
  </si>
  <si>
    <t xml:space="preserve">                                   D. 20 (ddo-arerepro): Provide Support Services, Including Financing Programs, To Enable Smes And Other Businesses To Resume Their Operations - Financial Assistance To Calamity Affected Establishments      </t>
  </si>
  <si>
    <t xml:space="preserve">                                   D. 21  (ddo-arerepro): (30%) Of Ldrrmf - Quick Response Funds                                                                                                                                                </t>
  </si>
  <si>
    <t xml:space="preserve">                                   30% Quick Response Funds                                                                                                                                                                                     </t>
  </si>
  <si>
    <t xml:space="preserve">                         b.) Capital Outlay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</si>
  <si>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(penro) Ddo-lkdpmpro: Erp, Ccam - Provincial Greening Program*                                                                                                                                               </t>
  </si>
  <si>
    <t xml:space="preserve">                                   (penro) Ddo-lkdpmpro: Erp, Ccam - Provincial Solid Waste Management Program*                                                                                                                                 </t>
  </si>
  <si>
    <t xml:space="preserve">                                   (penro) Ddo-lkdpmpro: Erp, Ccam - Water Ecosystem Rehabilitation And Sustainability (waters) Program*                                                                                                        </t>
  </si>
  <si>
    <t xml:space="preserve">                                   (penro) Ddo-lkdpmpro: Erp, Ccam - Watershed Protection And Development Program*                                                                                                                              </t>
  </si>
  <si>
    <t xml:space="preserve">                                   (pho) Ddo-appro: Hrp - Support To Emerging And Re-emerging Infectious Diseases Preparedness And Prevention Measures Program*                                                                                 </t>
  </si>
  <si>
    <t xml:space="preserve">                                   Information And Communication Technology Equipment                                                                                                                                                           </t>
  </si>
  <si>
    <t xml:space="preserve">                                   (pho) Ddo-appro: Hrp - Support To Water, Sanitation And Hygiene (wash) In Emergency*                                                                                                                         </t>
  </si>
  <si>
    <t xml:space="preserve">                                   Water Supply Systems                                                                                                                                                                                         </t>
  </si>
  <si>
    <t xml:space="preserve">                                   (picto) Ddo-appro - Disaster Communication And Technology Readiness And Resiliency Program*                                                                                                                  </t>
  </si>
  <si>
    <t xml:space="preserve">                                   Communication Equipment                                                                                                                                                                                      </t>
  </si>
  <si>
    <t xml:space="preserve">                                   A.22 (ddo-lkdpmpro): (lpkpp) - Identification Of Suitable Sites For Human Settlement (provision For Purchase Of Safe Relocation Sites)                                                                       </t>
  </si>
  <si>
    <t xml:space="preserve">                                   Land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</si>
  <si>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A.23 (ddo-lkdpmpro): (i-ewsp) - Installation Of End-to-end And Multi-hazard Early Warning System                                                                                                             </t>
  </si>
  <si>
    <t xml:space="preserve">                                   Technical And Scientific Equipment                                                                                                                                                                           </t>
  </si>
  <si>
    <t xml:space="preserve">                                   A.24  (ddo-lkdpmpro): (i-ewsp) - Improvement Of Regional Evacuation Center And Andam Action Center Resilience Hubs                                                                                           </t>
  </si>
  <si>
    <t xml:space="preserve">                                   Other Property, Plant And Equipment                                                                                                                                                                          </t>
  </si>
  <si>
    <t xml:space="preserve">                                   B.26 (ddo-appro):  Purchase Of Hazard Specific Rescue Tools And Equipment                                                                                                                                    </t>
  </si>
  <si>
    <t xml:space="preserve">                                   Disaster Response And Rescue Equipment                                                                                                                                                                       </t>
  </si>
  <si>
    <t xml:space="preserve">                                   B.27 (ddo-appro):  - Purchase Of Emergency Response Vehicles                                                                                                                                                 </t>
  </si>
  <si>
    <t xml:space="preserve">                                   (peo) Ddo-arerepro: Rehabilitation Of Fmr @ Purok 18 Peamareswag To Purok 19 Palale Golden Valley, Mabini                                                                                                    </t>
  </si>
  <si>
    <t xml:space="preserve">                                   (peo) Ddo-lkdpmpro Kkmp: Construction Of Single Barrel Box Culvert At Dumlan-libaylibay Road                                                                                                                 </t>
  </si>
  <si>
    <t xml:space="preserve">                                   (peo) Ddo-lkdpmpro Kkmp: Construction Of Slope Protection And Concreting Of Road At Magangit-panag Road                                                                                                      </t>
  </si>
  <si>
    <t xml:space="preserve">                                   (peo) Ddo-lkdpmpro Kkmp: Construction Of Slope Protection And River Desilting At Mainit, Maco.                                                                                                               </t>
  </si>
  <si>
    <t xml:space="preserve">                                   (peo) Ddo-lkdpmpro Kkmp: Rehabilitation Of Junction Road At Canidkid-mayaon-baluarte Road                                                                                                                    </t>
  </si>
  <si>
    <t xml:space="preserve">               29. Miscellaneous Personnel Benefits Fund/Aid to Component Barangays                                                                                                                                                             </t>
  </si>
  <si>
    <t xml:space="preserve">                                   Other Personnel Benefits - Mpbf                                                                                                                                                                              </t>
  </si>
  <si>
    <t>Republic of the Philippines</t>
  </si>
  <si>
    <t>Province of Davao de Oro</t>
  </si>
  <si>
    <t>Provincial Accountant's Office</t>
  </si>
  <si>
    <t>As of March 31, 2025</t>
  </si>
  <si>
    <t xml:space="preserve">                                   MOOE - Regular (Office of the Secretary) </t>
  </si>
  <si>
    <t xml:space="preserve">                                   MOOE Regular - Board Member 1  </t>
  </si>
  <si>
    <t xml:space="preserve">                                   MOOE Regular - Board Member 10</t>
  </si>
  <si>
    <t xml:space="preserve">                                   MOOE Regular - Board Member 11</t>
  </si>
  <si>
    <t xml:space="preserve">                                   MOOE Regular - Board Member 12</t>
  </si>
  <si>
    <t xml:space="preserve">                                   MOOE Regular - Board Member 13</t>
  </si>
  <si>
    <t xml:space="preserve">                                   MOOE Regular - Board Member 14</t>
  </si>
  <si>
    <t xml:space="preserve">                                   MOOE Regular - Board Member 2</t>
  </si>
  <si>
    <t xml:space="preserve">                                   MOOE Regular - Board Member 3</t>
  </si>
  <si>
    <t xml:space="preserve">                                   MOOE Regular - Board Member 4</t>
  </si>
  <si>
    <t xml:space="preserve">                                   MOOE Regular - Board Member 5</t>
  </si>
  <si>
    <t xml:space="preserve">                                   MOOE Regular - Board Member 6</t>
  </si>
  <si>
    <t xml:space="preserve">                                   MOOE Regular - Board Member 7</t>
  </si>
  <si>
    <t xml:space="preserve">                                   MOOE Regular - Board Member 8</t>
  </si>
  <si>
    <t xml:space="preserve">                                   MOOE Regular - Board Member 9</t>
  </si>
  <si>
    <t xml:space="preserve">                                    MOOE - Regular (Admin)  </t>
  </si>
  <si>
    <t xml:space="preserve">                                   MOOE - Regular (Community Affairs Development Division) </t>
  </si>
  <si>
    <t xml:space="preserve">                                   MOOE - Regular (Provincial Rehabilitation Division)  </t>
  </si>
  <si>
    <t xml:space="preserve">                                   4.a. Crime Prevention And Law Encforcemnet Program: Aid/capability Development For Personnel Of Law Enforcement Agencies &amp; Volunteers/partners- Kasangga Sa Kapayapaan Ng Probinsya</t>
  </si>
  <si>
    <t xml:space="preserve">                                   4.f. Crime Prevention And Law Enforcement Program: Aid/capability Development For Personnel Of Law Enforcement Agencies &amp; Volunteers/partners-logistical Support To Force Multipliers- Barangay Peace Building</t>
  </si>
  <si>
    <t xml:space="preserve">                                   4.k.2. Crime Prevention And Law Enforcement Program: Aid/capability Development For Personnel Of Law Enforcement Agencies &amp; Volunteers/partners- Youth Development Program- Peace Initiatives: Youth For Peace</t>
  </si>
  <si>
    <t xml:space="preserve">                                   4.k.1. Crime Prevention And Law Enforcement Program: Aid/capability Development For Personnel Of Law Enforcement Agencies &amp; Volunteers/partners- Youth Development Program (ydp)- Peace Initiatives: Unlad Kabataan</t>
  </si>
  <si>
    <t xml:space="preserve">                                   MOOE - Regular (Operation and Maintenance of Davao de Oro Farm)</t>
  </si>
  <si>
    <t xml:space="preserve">                                   MOOE - Regular  </t>
  </si>
  <si>
    <t xml:space="preserve">                                   District - I Repair And Maintenance</t>
  </si>
  <si>
    <t xml:space="preserve">                                   District - II Repair And Maintenance</t>
  </si>
  <si>
    <t xml:space="preserve">                                   District I - Rehabilitation Of Road &amp; Bridges</t>
  </si>
  <si>
    <t xml:space="preserve">                                   District II - Rehabilitation Of Road &amp; Bridges</t>
  </si>
  <si>
    <t xml:space="preserve">                                                                                    Prepared by:</t>
  </si>
  <si>
    <t>Reviewed by:</t>
  </si>
  <si>
    <t>Noted by:</t>
  </si>
  <si>
    <t xml:space="preserve">                                                                               LORIE A. PENTECOSTES</t>
  </si>
  <si>
    <t>JOSEPH M. BARACE</t>
  </si>
  <si>
    <t xml:space="preserve">  ARIEL D. MANDAWE</t>
  </si>
  <si>
    <t xml:space="preserve">                                                                                   Accounting Clerk I</t>
  </si>
  <si>
    <t xml:space="preserve">     Accountant IV</t>
  </si>
  <si>
    <t>Provincial Accountant</t>
  </si>
  <si>
    <t xml:space="preserve">                                   MOOE Regular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</si>
</sst>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43" fontId="3" fillId="0" borderId="0" xfId="1" applyFont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3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/>
    <xf numFmtId="43" fontId="0" fillId="0" borderId="0" xfId="1" applyFont="1"/>
    <xf numFmtId="43" fontId="1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0" fontId="4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7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7" sqref="C7"/>
    </sheetView>
  </sheetViews>
  <sheetFormatPr defaultRowHeight="15" customHeight="1" x14ac:dyDescent="0.25"/>
  <cols>
    <col min="1" max="1" width="75.7109375" style="15" customWidth="1"/>
    <col min="2" max="2" width="9" style="15" bestFit="1" customWidth="1"/>
    <col min="3" max="4" width="16.85546875" style="16" bestFit="1" customWidth="1"/>
    <col min="5" max="6" width="15.28515625" style="16" bestFit="1" customWidth="1"/>
    <col min="7" max="7" width="16.85546875" style="16" bestFit="1" customWidth="1"/>
    <col min="8" max="16384" width="9.140625" style="15"/>
  </cols>
  <sheetData>
    <row r="1" spans="1:7" ht="15" customHeight="1" x14ac:dyDescent="0.25">
      <c r="A1" s="25" t="s">
        <v>647</v>
      </c>
      <c r="B1" s="25"/>
      <c r="C1" s="25"/>
      <c r="D1" s="25"/>
      <c r="E1" s="25"/>
      <c r="F1" s="25"/>
      <c r="G1" s="25"/>
    </row>
    <row r="2" spans="1:7" ht="15" customHeight="1" x14ac:dyDescent="0.25">
      <c r="A2" s="25" t="s">
        <v>648</v>
      </c>
      <c r="B2" s="25"/>
      <c r="C2" s="25"/>
      <c r="D2" s="25"/>
      <c r="E2" s="25"/>
      <c r="F2" s="25"/>
      <c r="G2" s="25"/>
    </row>
    <row r="3" spans="1:7" ht="15" customHeight="1" x14ac:dyDescent="0.25">
      <c r="A3" s="25" t="s">
        <v>649</v>
      </c>
      <c r="B3" s="25"/>
      <c r="C3" s="25"/>
      <c r="D3" s="25"/>
      <c r="E3" s="25"/>
      <c r="F3" s="25"/>
      <c r="G3" s="25"/>
    </row>
    <row r="5" spans="1:7" ht="15" customHeight="1" x14ac:dyDescent="0.25">
      <c r="A5" s="25" t="s">
        <v>0</v>
      </c>
      <c r="B5" s="25"/>
      <c r="C5" s="25"/>
      <c r="D5" s="25"/>
      <c r="E5" s="25"/>
      <c r="F5" s="25"/>
      <c r="G5" s="25"/>
    </row>
    <row r="6" spans="1:7" ht="15" customHeight="1" x14ac:dyDescent="0.25">
      <c r="A6" s="25" t="s">
        <v>650</v>
      </c>
      <c r="B6" s="25"/>
      <c r="C6" s="25"/>
      <c r="D6" s="25"/>
      <c r="E6" s="25"/>
      <c r="F6" s="25"/>
      <c r="G6" s="25"/>
    </row>
    <row r="8" spans="1:7" s="7" customFormat="1" ht="30" x14ac:dyDescent="0.25">
      <c r="A8" s="3" t="s">
        <v>1</v>
      </c>
      <c r="B8" s="3" t="s">
        <v>2</v>
      </c>
      <c r="C8" s="4" t="s">
        <v>3</v>
      </c>
      <c r="D8" s="4" t="s">
        <v>4</v>
      </c>
      <c r="E8" s="4" t="s">
        <v>5</v>
      </c>
      <c r="F8" s="5" t="s">
        <v>6</v>
      </c>
      <c r="G8" s="5" t="s">
        <v>7</v>
      </c>
    </row>
    <row r="10" spans="1:7" ht="15" customHeight="1" x14ac:dyDescent="0.25">
      <c r="A10" s="15" t="s">
        <v>8</v>
      </c>
      <c r="B10" s="12">
        <v>100</v>
      </c>
      <c r="C10" s="16">
        <f>2764689883+5000</f>
        <v>2764694883</v>
      </c>
      <c r="D10" s="16">
        <f>1816656565.54+5000</f>
        <v>1816661565.54</v>
      </c>
      <c r="E10" s="2">
        <v>518991629.33999997</v>
      </c>
      <c r="F10" s="16">
        <f t="shared" ref="F10:G15" si="0">C10-D10</f>
        <v>948033317.46000004</v>
      </c>
      <c r="G10" s="16">
        <f t="shared" si="0"/>
        <v>1297669936.2</v>
      </c>
    </row>
    <row r="11" spans="1:7" ht="15" customHeight="1" x14ac:dyDescent="0.25">
      <c r="A11" s="15" t="s">
        <v>9</v>
      </c>
      <c r="B11" s="12" t="s">
        <v>10</v>
      </c>
      <c r="C11" s="16">
        <f>2764689883+5000</f>
        <v>2764694883</v>
      </c>
      <c r="D11" s="16">
        <f>1816656565.54+5000</f>
        <v>1816661565.54</v>
      </c>
      <c r="E11" s="16">
        <v>518991629.33999997</v>
      </c>
      <c r="F11" s="16">
        <f t="shared" si="0"/>
        <v>948033317.46000004</v>
      </c>
      <c r="G11" s="16">
        <f t="shared" si="0"/>
        <v>1297669936.2</v>
      </c>
    </row>
    <row r="12" spans="1:7" ht="15" customHeight="1" x14ac:dyDescent="0.25">
      <c r="A12" s="15" t="s">
        <v>11</v>
      </c>
      <c r="B12" s="12" t="s">
        <v>10</v>
      </c>
      <c r="C12" s="16">
        <v>746146624</v>
      </c>
      <c r="D12" s="16">
        <v>689504570.23000002</v>
      </c>
      <c r="E12" s="16">
        <v>130729635.54000001</v>
      </c>
      <c r="F12" s="16">
        <f t="shared" si="0"/>
        <v>56642053.769999981</v>
      </c>
      <c r="G12" s="16">
        <f t="shared" si="0"/>
        <v>558774934.69000006</v>
      </c>
    </row>
    <row r="13" spans="1:7" ht="15" customHeight="1" x14ac:dyDescent="0.25">
      <c r="A13" s="15" t="s">
        <v>12</v>
      </c>
      <c r="B13" s="12" t="s">
        <v>10</v>
      </c>
      <c r="C13" s="16">
        <f>1414914009+5000</f>
        <v>1414919009</v>
      </c>
      <c r="D13" s="16">
        <f>739722745.31+5000</f>
        <v>739727745.30999994</v>
      </c>
      <c r="E13" s="16">
        <v>222243223.12</v>
      </c>
      <c r="F13" s="16">
        <f t="shared" si="0"/>
        <v>675191263.69000006</v>
      </c>
      <c r="G13" s="16">
        <f t="shared" si="0"/>
        <v>517484522.18999994</v>
      </c>
    </row>
    <row r="14" spans="1:7" ht="15" customHeight="1" x14ac:dyDescent="0.25">
      <c r="A14" s="15" t="s">
        <v>13</v>
      </c>
      <c r="B14" s="12" t="s">
        <v>10</v>
      </c>
      <c r="C14" s="16">
        <v>185914000</v>
      </c>
      <c r="D14" s="16">
        <v>185914000</v>
      </c>
      <c r="E14" s="16">
        <v>117461791.77</v>
      </c>
      <c r="F14" s="16">
        <f t="shared" si="0"/>
        <v>0</v>
      </c>
      <c r="G14" s="16">
        <f t="shared" si="0"/>
        <v>68452208.230000004</v>
      </c>
    </row>
    <row r="15" spans="1:7" ht="15" customHeight="1" x14ac:dyDescent="0.25">
      <c r="A15" s="15" t="s">
        <v>14</v>
      </c>
      <c r="B15" s="12" t="s">
        <v>10</v>
      </c>
      <c r="C15" s="16">
        <v>417715250</v>
      </c>
      <c r="D15" s="16">
        <v>201515250</v>
      </c>
      <c r="E15" s="16">
        <v>48556978.909999996</v>
      </c>
      <c r="F15" s="16">
        <f t="shared" si="0"/>
        <v>216200000</v>
      </c>
      <c r="G15" s="16">
        <f t="shared" si="0"/>
        <v>152958271.09</v>
      </c>
    </row>
    <row r="16" spans="1:7" ht="15" customHeight="1" x14ac:dyDescent="0.25">
      <c r="B16" s="12"/>
    </row>
    <row r="17" spans="1:7" ht="15" customHeight="1" x14ac:dyDescent="0.25">
      <c r="A17" s="15" t="s">
        <v>16</v>
      </c>
      <c r="B17" s="12" t="s">
        <v>10</v>
      </c>
      <c r="C17" s="16">
        <f>1198972903+5000</f>
        <v>1198977903</v>
      </c>
      <c r="D17" s="16">
        <f>796932460.3+5000</f>
        <v>796937460.29999995</v>
      </c>
      <c r="E17" s="16">
        <v>190499327.50999999</v>
      </c>
      <c r="F17" s="16">
        <f t="shared" ref="F17:G21" si="1">C17-D17</f>
        <v>402040442.70000005</v>
      </c>
      <c r="G17" s="16">
        <f t="shared" si="1"/>
        <v>606438132.78999996</v>
      </c>
    </row>
    <row r="18" spans="1:7" ht="15" customHeight="1" x14ac:dyDescent="0.25">
      <c r="A18" s="15" t="s">
        <v>17</v>
      </c>
      <c r="B18" s="12" t="s">
        <v>10</v>
      </c>
      <c r="C18" s="16">
        <v>405348168</v>
      </c>
      <c r="D18" s="16">
        <v>405348168</v>
      </c>
      <c r="E18" s="16">
        <v>76506169.769999996</v>
      </c>
      <c r="F18" s="16">
        <f t="shared" si="1"/>
        <v>0</v>
      </c>
      <c r="G18" s="16">
        <f t="shared" si="1"/>
        <v>328841998.23000002</v>
      </c>
    </row>
    <row r="19" spans="1:7" ht="15" customHeight="1" x14ac:dyDescent="0.25">
      <c r="A19" s="15" t="s">
        <v>18</v>
      </c>
      <c r="B19" s="12" t="s">
        <v>10</v>
      </c>
      <c r="C19" s="16">
        <f>768300735+5000</f>
        <v>768305735</v>
      </c>
      <c r="D19" s="16">
        <f>366260292.3+5000</f>
        <v>366265292.30000001</v>
      </c>
      <c r="E19" s="16">
        <v>99069424.549999997</v>
      </c>
      <c r="F19" s="16">
        <f t="shared" si="1"/>
        <v>402040442.69999999</v>
      </c>
      <c r="G19" s="16">
        <f t="shared" si="1"/>
        <v>267195867.75</v>
      </c>
    </row>
    <row r="20" spans="1:7" ht="15" customHeight="1" x14ac:dyDescent="0.25">
      <c r="A20" s="15" t="s">
        <v>19</v>
      </c>
      <c r="B20" s="12" t="s">
        <v>10</v>
      </c>
      <c r="C20" s="16">
        <v>19164000</v>
      </c>
      <c r="D20" s="16">
        <v>19164000</v>
      </c>
      <c r="E20" s="16">
        <v>14923733.189999999</v>
      </c>
      <c r="F20" s="16">
        <f t="shared" si="1"/>
        <v>0</v>
      </c>
      <c r="G20" s="16">
        <f t="shared" si="1"/>
        <v>4240266.8100000005</v>
      </c>
    </row>
    <row r="21" spans="1:7" ht="15" customHeight="1" x14ac:dyDescent="0.25">
      <c r="A21" s="15" t="s">
        <v>20</v>
      </c>
      <c r="B21" s="12" t="s">
        <v>10</v>
      </c>
      <c r="C21" s="16">
        <v>6160000</v>
      </c>
      <c r="D21" s="16">
        <v>6160000</v>
      </c>
      <c r="E21" s="16">
        <v>0</v>
      </c>
      <c r="F21" s="16">
        <f t="shared" si="1"/>
        <v>0</v>
      </c>
      <c r="G21" s="16">
        <f t="shared" si="1"/>
        <v>6160000</v>
      </c>
    </row>
    <row r="22" spans="1:7" ht="15" customHeight="1" x14ac:dyDescent="0.25">
      <c r="B22" s="12"/>
    </row>
    <row r="23" spans="1:7" ht="15" customHeight="1" x14ac:dyDescent="0.25">
      <c r="A23" s="18" t="s">
        <v>21</v>
      </c>
      <c r="B23" s="19">
        <v>1011</v>
      </c>
      <c r="C23" s="20">
        <v>283311133</v>
      </c>
      <c r="D23" s="20">
        <v>146339433</v>
      </c>
      <c r="E23" s="20">
        <v>70533569.150000006</v>
      </c>
      <c r="F23" s="20">
        <f t="shared" ref="F23:G42" si="2">C23-D23</f>
        <v>136971700</v>
      </c>
      <c r="G23" s="20">
        <f t="shared" si="2"/>
        <v>75805863.849999994</v>
      </c>
    </row>
    <row r="24" spans="1:7" s="18" customFormat="1" ht="15" customHeight="1" x14ac:dyDescent="0.25">
      <c r="A24" s="18" t="s">
        <v>22</v>
      </c>
      <c r="B24" s="19">
        <v>100</v>
      </c>
      <c r="C24" s="20">
        <v>42606733</v>
      </c>
      <c r="D24" s="20">
        <v>42606733</v>
      </c>
      <c r="E24" s="20">
        <v>7669867</v>
      </c>
      <c r="F24" s="20">
        <f t="shared" si="2"/>
        <v>0</v>
      </c>
      <c r="G24" s="20">
        <f t="shared" si="2"/>
        <v>34936866</v>
      </c>
    </row>
    <row r="25" spans="1:7" ht="15" customHeight="1" x14ac:dyDescent="0.25">
      <c r="A25" s="15" t="s">
        <v>23</v>
      </c>
      <c r="B25" s="12">
        <v>50101010</v>
      </c>
      <c r="C25" s="16">
        <v>15426444</v>
      </c>
      <c r="D25" s="16">
        <v>15426444</v>
      </c>
      <c r="E25" s="16">
        <v>3046141.2</v>
      </c>
      <c r="F25" s="16">
        <f t="shared" si="2"/>
        <v>0</v>
      </c>
      <c r="G25" s="16">
        <f t="shared" si="2"/>
        <v>12380302.800000001</v>
      </c>
    </row>
    <row r="26" spans="1:7" ht="15" customHeight="1" x14ac:dyDescent="0.25">
      <c r="A26" s="15" t="s">
        <v>24</v>
      </c>
      <c r="B26" s="12">
        <v>50101020</v>
      </c>
      <c r="C26" s="16">
        <v>20570000</v>
      </c>
      <c r="D26" s="16">
        <v>20570000</v>
      </c>
      <c r="E26" s="16">
        <v>3824559.65</v>
      </c>
      <c r="F26" s="16">
        <f t="shared" si="2"/>
        <v>0</v>
      </c>
      <c r="G26" s="16">
        <f t="shared" si="2"/>
        <v>16745440.35</v>
      </c>
    </row>
    <row r="27" spans="1:7" ht="15" customHeight="1" x14ac:dyDescent="0.25">
      <c r="A27" s="15" t="s">
        <v>25</v>
      </c>
      <c r="B27" s="12">
        <v>50102010</v>
      </c>
      <c r="C27" s="16">
        <v>696000</v>
      </c>
      <c r="D27" s="16">
        <v>696000</v>
      </c>
      <c r="E27" s="16">
        <v>137909.1</v>
      </c>
      <c r="F27" s="16">
        <f t="shared" si="2"/>
        <v>0</v>
      </c>
      <c r="G27" s="16">
        <f t="shared" si="2"/>
        <v>558090.9</v>
      </c>
    </row>
    <row r="28" spans="1:7" ht="15" customHeight="1" x14ac:dyDescent="0.25">
      <c r="A28" s="15" t="s">
        <v>26</v>
      </c>
      <c r="B28" s="12">
        <v>50102020</v>
      </c>
      <c r="C28" s="16">
        <v>150000</v>
      </c>
      <c r="D28" s="16">
        <v>150000</v>
      </c>
      <c r="E28" s="16">
        <v>37500</v>
      </c>
      <c r="F28" s="16">
        <f t="shared" si="2"/>
        <v>0</v>
      </c>
      <c r="G28" s="16">
        <f t="shared" si="2"/>
        <v>112500</v>
      </c>
    </row>
    <row r="29" spans="1:7" ht="15" customHeight="1" x14ac:dyDescent="0.25">
      <c r="A29" s="15" t="s">
        <v>27</v>
      </c>
      <c r="B29" s="12">
        <v>50102030</v>
      </c>
      <c r="C29" s="16">
        <v>150000</v>
      </c>
      <c r="D29" s="16">
        <v>150000</v>
      </c>
      <c r="E29" s="16">
        <v>0</v>
      </c>
      <c r="F29" s="16">
        <f t="shared" si="2"/>
        <v>0</v>
      </c>
      <c r="G29" s="16">
        <f t="shared" si="2"/>
        <v>150000</v>
      </c>
    </row>
    <row r="30" spans="1:7" ht="15" customHeight="1" x14ac:dyDescent="0.25">
      <c r="A30" s="15" t="s">
        <v>28</v>
      </c>
      <c r="B30" s="12">
        <v>50102040</v>
      </c>
      <c r="C30" s="16">
        <v>203000</v>
      </c>
      <c r="D30" s="16">
        <v>203000</v>
      </c>
      <c r="E30" s="16">
        <v>161000</v>
      </c>
      <c r="F30" s="16">
        <f t="shared" si="2"/>
        <v>0</v>
      </c>
      <c r="G30" s="16">
        <f t="shared" si="2"/>
        <v>42000</v>
      </c>
    </row>
    <row r="31" spans="1:7" ht="15" customHeight="1" x14ac:dyDescent="0.25">
      <c r="A31" s="15" t="s">
        <v>29</v>
      </c>
      <c r="B31" s="12">
        <v>50102070</v>
      </c>
      <c r="C31" s="16">
        <v>28800</v>
      </c>
      <c r="D31" s="16">
        <v>28800</v>
      </c>
      <c r="E31" s="16">
        <v>7200</v>
      </c>
      <c r="F31" s="16">
        <f t="shared" si="2"/>
        <v>0</v>
      </c>
      <c r="G31" s="16">
        <f t="shared" si="2"/>
        <v>21600</v>
      </c>
    </row>
    <row r="32" spans="1:7" ht="15" customHeight="1" x14ac:dyDescent="0.25">
      <c r="A32" s="15" t="s">
        <v>30</v>
      </c>
      <c r="B32" s="12">
        <v>50102120</v>
      </c>
      <c r="C32" s="16">
        <v>5000</v>
      </c>
      <c r="D32" s="16">
        <v>5000</v>
      </c>
      <c r="E32" s="16">
        <v>0</v>
      </c>
      <c r="F32" s="16">
        <f t="shared" si="2"/>
        <v>0</v>
      </c>
      <c r="G32" s="16">
        <f t="shared" si="2"/>
        <v>5000</v>
      </c>
    </row>
    <row r="33" spans="1:7" ht="15" customHeight="1" x14ac:dyDescent="0.25">
      <c r="A33" s="15" t="s">
        <v>31</v>
      </c>
      <c r="B33" s="12">
        <v>50102130</v>
      </c>
      <c r="C33" s="16">
        <v>2000</v>
      </c>
      <c r="D33" s="16">
        <v>2000</v>
      </c>
      <c r="E33" s="16">
        <v>0</v>
      </c>
      <c r="F33" s="16">
        <f t="shared" si="2"/>
        <v>0</v>
      </c>
      <c r="G33" s="16">
        <f t="shared" si="2"/>
        <v>2000</v>
      </c>
    </row>
    <row r="34" spans="1:7" ht="15" customHeight="1" x14ac:dyDescent="0.25">
      <c r="A34" s="15" t="s">
        <v>32</v>
      </c>
      <c r="B34" s="12">
        <v>50102140</v>
      </c>
      <c r="C34" s="16">
        <v>1285537</v>
      </c>
      <c r="D34" s="16">
        <v>1285537</v>
      </c>
      <c r="E34" s="16">
        <v>0</v>
      </c>
      <c r="F34" s="16">
        <f t="shared" si="2"/>
        <v>0</v>
      </c>
      <c r="G34" s="16">
        <f t="shared" si="2"/>
        <v>1285537</v>
      </c>
    </row>
    <row r="35" spans="1:7" ht="15" customHeight="1" x14ac:dyDescent="0.25">
      <c r="A35" s="15" t="s">
        <v>33</v>
      </c>
      <c r="B35" s="12">
        <v>50102150</v>
      </c>
      <c r="C35" s="16">
        <v>145000</v>
      </c>
      <c r="D35" s="16">
        <v>145000</v>
      </c>
      <c r="E35" s="16">
        <v>0</v>
      </c>
      <c r="F35" s="16">
        <f t="shared" si="2"/>
        <v>0</v>
      </c>
      <c r="G35" s="16">
        <f t="shared" si="2"/>
        <v>145000</v>
      </c>
    </row>
    <row r="36" spans="1:7" ht="15" customHeight="1" x14ac:dyDescent="0.25">
      <c r="A36" s="15" t="s">
        <v>34</v>
      </c>
      <c r="B36" s="12">
        <v>50102990</v>
      </c>
      <c r="C36" s="16">
        <v>1285537</v>
      </c>
      <c r="D36" s="16">
        <v>1285537</v>
      </c>
      <c r="E36" s="16">
        <v>0</v>
      </c>
      <c r="F36" s="16">
        <f t="shared" si="2"/>
        <v>0</v>
      </c>
      <c r="G36" s="16">
        <f t="shared" si="2"/>
        <v>1285537</v>
      </c>
    </row>
    <row r="37" spans="1:7" ht="15" customHeight="1" x14ac:dyDescent="0.25">
      <c r="A37" s="15" t="s">
        <v>35</v>
      </c>
      <c r="B37" s="12">
        <v>50102990</v>
      </c>
      <c r="C37" s="16">
        <v>203000</v>
      </c>
      <c r="D37" s="16">
        <v>203000</v>
      </c>
      <c r="E37" s="16">
        <v>0</v>
      </c>
      <c r="F37" s="16">
        <f t="shared" si="2"/>
        <v>0</v>
      </c>
      <c r="G37" s="16">
        <f t="shared" si="2"/>
        <v>203000</v>
      </c>
    </row>
    <row r="38" spans="1:7" ht="15" customHeight="1" x14ac:dyDescent="0.25">
      <c r="A38" s="15" t="s">
        <v>36</v>
      </c>
      <c r="B38" s="12">
        <v>50103010</v>
      </c>
      <c r="C38" s="16">
        <v>1851174</v>
      </c>
      <c r="D38" s="16">
        <v>1851174</v>
      </c>
      <c r="E38" s="16">
        <v>365852.52</v>
      </c>
      <c r="F38" s="16">
        <f t="shared" si="2"/>
        <v>0</v>
      </c>
      <c r="G38" s="16">
        <f t="shared" si="2"/>
        <v>1485321.48</v>
      </c>
    </row>
    <row r="39" spans="1:7" ht="15" customHeight="1" x14ac:dyDescent="0.25">
      <c r="A39" s="15" t="s">
        <v>37</v>
      </c>
      <c r="B39" s="12">
        <v>50103020</v>
      </c>
      <c r="C39" s="16">
        <v>69600</v>
      </c>
      <c r="D39" s="16">
        <v>69600</v>
      </c>
      <c r="E39" s="16">
        <v>13800</v>
      </c>
      <c r="F39" s="16">
        <f t="shared" si="2"/>
        <v>0</v>
      </c>
      <c r="G39" s="16">
        <f t="shared" si="2"/>
        <v>55800</v>
      </c>
    </row>
    <row r="40" spans="1:7" ht="15" customHeight="1" x14ac:dyDescent="0.25">
      <c r="A40" s="15" t="s">
        <v>38</v>
      </c>
      <c r="B40" s="12">
        <v>50103030</v>
      </c>
      <c r="C40" s="16">
        <v>355841</v>
      </c>
      <c r="D40" s="16">
        <v>355841</v>
      </c>
      <c r="E40" s="16">
        <v>69004.53</v>
      </c>
      <c r="F40" s="16">
        <f t="shared" si="2"/>
        <v>0</v>
      </c>
      <c r="G40" s="16">
        <f t="shared" si="2"/>
        <v>286836.46999999997</v>
      </c>
    </row>
    <row r="41" spans="1:7" ht="15" customHeight="1" x14ac:dyDescent="0.25">
      <c r="A41" s="15" t="s">
        <v>39</v>
      </c>
      <c r="B41" s="12">
        <v>50103040</v>
      </c>
      <c r="C41" s="16">
        <v>34800</v>
      </c>
      <c r="D41" s="16">
        <v>34800</v>
      </c>
      <c r="E41" s="16">
        <v>6900</v>
      </c>
      <c r="F41" s="16">
        <f t="shared" si="2"/>
        <v>0</v>
      </c>
      <c r="G41" s="16">
        <f t="shared" si="2"/>
        <v>27900</v>
      </c>
    </row>
    <row r="42" spans="1:7" ht="15" customHeight="1" x14ac:dyDescent="0.25">
      <c r="A42" s="15" t="s">
        <v>40</v>
      </c>
      <c r="B42" s="12">
        <v>50104990</v>
      </c>
      <c r="C42" s="16">
        <v>145000</v>
      </c>
      <c r="D42" s="16">
        <v>145000</v>
      </c>
      <c r="E42" s="16">
        <v>0</v>
      </c>
      <c r="F42" s="16">
        <f t="shared" si="2"/>
        <v>0</v>
      </c>
      <c r="G42" s="16">
        <f t="shared" si="2"/>
        <v>145000</v>
      </c>
    </row>
    <row r="43" spans="1:7" ht="15" customHeight="1" x14ac:dyDescent="0.25">
      <c r="B43" s="12"/>
    </row>
    <row r="44" spans="1:7" s="18" customFormat="1" ht="15" customHeight="1" x14ac:dyDescent="0.25">
      <c r="A44" s="18" t="s">
        <v>41</v>
      </c>
      <c r="B44" s="19">
        <v>200</v>
      </c>
      <c r="C44" s="20">
        <v>240704400</v>
      </c>
      <c r="D44" s="20">
        <v>103732700</v>
      </c>
      <c r="E44" s="20">
        <v>62863702.149999999</v>
      </c>
      <c r="F44" s="20">
        <f t="shared" ref="F44:G76" si="3">C44-D44</f>
        <v>136971700</v>
      </c>
      <c r="G44" s="20">
        <f t="shared" si="3"/>
        <v>40868997.850000001</v>
      </c>
    </row>
    <row r="45" spans="1:7" ht="15" customHeight="1" x14ac:dyDescent="0.25">
      <c r="A45" s="15" t="s">
        <v>57</v>
      </c>
      <c r="B45" s="12">
        <v>50201010</v>
      </c>
      <c r="C45" s="16">
        <v>800000</v>
      </c>
      <c r="D45" s="16">
        <v>300000</v>
      </c>
      <c r="E45" s="16">
        <v>164638</v>
      </c>
      <c r="F45" s="16">
        <f t="shared" si="3"/>
        <v>500000</v>
      </c>
      <c r="G45" s="16">
        <f t="shared" si="3"/>
        <v>135362</v>
      </c>
    </row>
    <row r="46" spans="1:7" ht="15" customHeight="1" x14ac:dyDescent="0.25">
      <c r="A46" s="15" t="s">
        <v>58</v>
      </c>
      <c r="B46" s="12">
        <v>50202010</v>
      </c>
      <c r="C46" s="16">
        <v>300000</v>
      </c>
      <c r="D46" s="16">
        <v>100000</v>
      </c>
      <c r="E46" s="16">
        <v>18000</v>
      </c>
      <c r="F46" s="16">
        <f t="shared" si="3"/>
        <v>200000</v>
      </c>
      <c r="G46" s="16">
        <f t="shared" si="3"/>
        <v>82000</v>
      </c>
    </row>
    <row r="47" spans="1:7" ht="15" customHeight="1" x14ac:dyDescent="0.25">
      <c r="A47" s="15" t="s">
        <v>59</v>
      </c>
      <c r="B47" s="12">
        <v>50203010</v>
      </c>
      <c r="C47" s="16">
        <v>300000</v>
      </c>
      <c r="D47" s="16">
        <v>200000</v>
      </c>
      <c r="E47" s="16">
        <v>0</v>
      </c>
      <c r="F47" s="16">
        <f t="shared" si="3"/>
        <v>100000</v>
      </c>
      <c r="G47" s="16">
        <f t="shared" si="3"/>
        <v>200000</v>
      </c>
    </row>
    <row r="48" spans="1:7" ht="15" customHeight="1" x14ac:dyDescent="0.25">
      <c r="A48" s="15" t="s">
        <v>60</v>
      </c>
      <c r="B48" s="12">
        <v>50203050</v>
      </c>
      <c r="C48" s="16">
        <v>500000</v>
      </c>
      <c r="D48" s="16">
        <v>400000</v>
      </c>
      <c r="E48" s="16">
        <v>0</v>
      </c>
      <c r="F48" s="16">
        <f t="shared" si="3"/>
        <v>100000</v>
      </c>
      <c r="G48" s="16">
        <f t="shared" si="3"/>
        <v>400000</v>
      </c>
    </row>
    <row r="49" spans="1:7" ht="15" customHeight="1" x14ac:dyDescent="0.25">
      <c r="A49" s="15" t="s">
        <v>61</v>
      </c>
      <c r="B49" s="12">
        <v>50203090</v>
      </c>
      <c r="C49" s="16">
        <v>7676400</v>
      </c>
      <c r="D49" s="16">
        <v>3438200</v>
      </c>
      <c r="E49" s="16">
        <v>300983.62</v>
      </c>
      <c r="F49" s="16">
        <f t="shared" si="3"/>
        <v>4238200</v>
      </c>
      <c r="G49" s="16">
        <f t="shared" si="3"/>
        <v>3137216.38</v>
      </c>
    </row>
    <row r="50" spans="1:7" ht="15" customHeight="1" x14ac:dyDescent="0.25">
      <c r="A50" s="15" t="s">
        <v>62</v>
      </c>
      <c r="B50" s="12">
        <v>50203210</v>
      </c>
      <c r="C50" s="16">
        <v>100000</v>
      </c>
      <c r="D50" s="16">
        <v>100000</v>
      </c>
      <c r="E50" s="16">
        <v>0</v>
      </c>
      <c r="F50" s="16">
        <f t="shared" si="3"/>
        <v>0</v>
      </c>
      <c r="G50" s="16">
        <f t="shared" si="3"/>
        <v>100000</v>
      </c>
    </row>
    <row r="51" spans="1:7" ht="15" customHeight="1" x14ac:dyDescent="0.25">
      <c r="A51" s="15" t="s">
        <v>63</v>
      </c>
      <c r="B51" s="12">
        <v>50203990</v>
      </c>
      <c r="C51" s="16">
        <v>500000</v>
      </c>
      <c r="D51" s="16">
        <v>400000</v>
      </c>
      <c r="E51" s="16">
        <v>0</v>
      </c>
      <c r="F51" s="16">
        <f t="shared" si="3"/>
        <v>100000</v>
      </c>
      <c r="G51" s="16">
        <f t="shared" si="3"/>
        <v>400000</v>
      </c>
    </row>
    <row r="52" spans="1:7" ht="15" customHeight="1" x14ac:dyDescent="0.25">
      <c r="A52" s="15" t="s">
        <v>64</v>
      </c>
      <c r="B52" s="12">
        <v>50204010</v>
      </c>
      <c r="C52" s="16">
        <v>40000</v>
      </c>
      <c r="D52" s="16">
        <v>40000</v>
      </c>
      <c r="E52" s="16">
        <v>20800</v>
      </c>
      <c r="F52" s="16">
        <f t="shared" si="3"/>
        <v>0</v>
      </c>
      <c r="G52" s="16">
        <f t="shared" si="3"/>
        <v>19200</v>
      </c>
    </row>
    <row r="53" spans="1:7" ht="15" customHeight="1" x14ac:dyDescent="0.25">
      <c r="A53" s="15" t="s">
        <v>65</v>
      </c>
      <c r="B53" s="12">
        <v>50205010</v>
      </c>
      <c r="C53" s="16">
        <v>35000</v>
      </c>
      <c r="D53" s="16">
        <v>35000</v>
      </c>
      <c r="E53" s="16">
        <v>0</v>
      </c>
      <c r="F53" s="16">
        <f t="shared" si="3"/>
        <v>0</v>
      </c>
      <c r="G53" s="16">
        <f t="shared" si="3"/>
        <v>35000</v>
      </c>
    </row>
    <row r="54" spans="1:7" ht="15" customHeight="1" x14ac:dyDescent="0.25">
      <c r="A54" s="15" t="s">
        <v>66</v>
      </c>
      <c r="B54" s="12">
        <v>50205020</v>
      </c>
      <c r="C54" s="16">
        <v>60000</v>
      </c>
      <c r="D54" s="16">
        <v>60000</v>
      </c>
      <c r="E54" s="16">
        <v>43398.87</v>
      </c>
      <c r="F54" s="16">
        <f t="shared" si="3"/>
        <v>0</v>
      </c>
      <c r="G54" s="16">
        <f t="shared" si="3"/>
        <v>16601.129999999997</v>
      </c>
    </row>
    <row r="55" spans="1:7" ht="15" customHeight="1" x14ac:dyDescent="0.25">
      <c r="A55" s="15" t="s">
        <v>67</v>
      </c>
      <c r="B55" s="12">
        <v>50211990</v>
      </c>
      <c r="C55" s="16">
        <v>10000</v>
      </c>
      <c r="D55" s="16">
        <v>10000</v>
      </c>
      <c r="E55" s="16">
        <v>0</v>
      </c>
      <c r="F55" s="16">
        <f t="shared" si="3"/>
        <v>0</v>
      </c>
      <c r="G55" s="16">
        <f t="shared" si="3"/>
        <v>10000</v>
      </c>
    </row>
    <row r="56" spans="1:7" ht="15" customHeight="1" x14ac:dyDescent="0.25">
      <c r="A56" s="15" t="s">
        <v>68</v>
      </c>
      <c r="B56" s="12">
        <v>50213050</v>
      </c>
      <c r="C56" s="16">
        <v>200000</v>
      </c>
      <c r="D56" s="16">
        <v>200000</v>
      </c>
      <c r="E56" s="16">
        <v>0</v>
      </c>
      <c r="F56" s="16">
        <f t="shared" si="3"/>
        <v>0</v>
      </c>
      <c r="G56" s="16">
        <f t="shared" si="3"/>
        <v>200000</v>
      </c>
    </row>
    <row r="57" spans="1:7" ht="15" customHeight="1" x14ac:dyDescent="0.25">
      <c r="A57" s="15" t="s">
        <v>69</v>
      </c>
      <c r="B57" s="12">
        <v>50299050</v>
      </c>
      <c r="C57" s="16">
        <v>10000</v>
      </c>
      <c r="D57" s="16">
        <v>10000</v>
      </c>
      <c r="E57" s="16">
        <v>0</v>
      </c>
      <c r="F57" s="16">
        <f t="shared" si="3"/>
        <v>0</v>
      </c>
      <c r="G57" s="16">
        <f t="shared" si="3"/>
        <v>10000</v>
      </c>
    </row>
    <row r="58" spans="1:7" ht="15" customHeight="1" x14ac:dyDescent="0.25">
      <c r="A58" s="15" t="s">
        <v>70</v>
      </c>
      <c r="B58" s="12">
        <v>50299060</v>
      </c>
      <c r="C58" s="16">
        <v>1100000</v>
      </c>
      <c r="D58" s="16">
        <v>500000</v>
      </c>
      <c r="E58" s="16">
        <v>350000</v>
      </c>
      <c r="F58" s="16">
        <f t="shared" si="3"/>
        <v>600000</v>
      </c>
      <c r="G58" s="16">
        <f t="shared" si="3"/>
        <v>150000</v>
      </c>
    </row>
    <row r="59" spans="1:7" ht="15" customHeight="1" x14ac:dyDescent="0.25">
      <c r="A59" s="15" t="s">
        <v>71</v>
      </c>
      <c r="B59" s="12">
        <v>50299070</v>
      </c>
      <c r="C59" s="16">
        <v>20000</v>
      </c>
      <c r="D59" s="16">
        <v>20000</v>
      </c>
      <c r="E59" s="16">
        <v>0</v>
      </c>
      <c r="F59" s="16">
        <f t="shared" si="3"/>
        <v>0</v>
      </c>
      <c r="G59" s="16">
        <f t="shared" si="3"/>
        <v>20000</v>
      </c>
    </row>
    <row r="60" spans="1:7" ht="15" customHeight="1" x14ac:dyDescent="0.25">
      <c r="A60" s="15" t="s">
        <v>42</v>
      </c>
      <c r="B60" s="12">
        <v>50214030</v>
      </c>
      <c r="C60" s="16">
        <v>1185000</v>
      </c>
      <c r="D60" s="16">
        <v>1185000</v>
      </c>
      <c r="E60" s="16">
        <v>0</v>
      </c>
      <c r="F60" s="16">
        <f t="shared" si="3"/>
        <v>0</v>
      </c>
      <c r="G60" s="16">
        <f t="shared" si="3"/>
        <v>1185000</v>
      </c>
    </row>
    <row r="61" spans="1:7" ht="15" customHeight="1" x14ac:dyDescent="0.25">
      <c r="A61" s="15" t="s">
        <v>43</v>
      </c>
      <c r="B61" s="12">
        <v>50212990</v>
      </c>
      <c r="C61" s="16">
        <v>82359000</v>
      </c>
      <c r="D61" s="16">
        <v>41179500</v>
      </c>
      <c r="E61" s="16">
        <v>18243301.5</v>
      </c>
      <c r="F61" s="16">
        <f t="shared" si="3"/>
        <v>41179500</v>
      </c>
      <c r="G61" s="16">
        <f t="shared" si="3"/>
        <v>22936198.5</v>
      </c>
    </row>
    <row r="62" spans="1:7" ht="15" customHeight="1" x14ac:dyDescent="0.25">
      <c r="A62" s="15" t="s">
        <v>44</v>
      </c>
      <c r="B62" s="12">
        <v>50210010</v>
      </c>
      <c r="C62" s="16">
        <v>90000000</v>
      </c>
      <c r="D62" s="16">
        <v>22500000</v>
      </c>
      <c r="E62" s="16">
        <v>22500000</v>
      </c>
      <c r="F62" s="16">
        <f t="shared" si="3"/>
        <v>67500000</v>
      </c>
      <c r="G62" s="16">
        <f t="shared" si="3"/>
        <v>0</v>
      </c>
    </row>
    <row r="63" spans="1:7" ht="15" customHeight="1" x14ac:dyDescent="0.25">
      <c r="A63" s="15" t="s">
        <v>45</v>
      </c>
      <c r="B63" s="12">
        <v>50210030</v>
      </c>
      <c r="C63" s="16">
        <v>698000</v>
      </c>
      <c r="D63" s="16">
        <v>250000</v>
      </c>
      <c r="E63" s="16">
        <v>0</v>
      </c>
      <c r="F63" s="16">
        <f t="shared" si="3"/>
        <v>448000</v>
      </c>
      <c r="G63" s="16">
        <f t="shared" si="3"/>
        <v>250000</v>
      </c>
    </row>
    <row r="64" spans="1:7" ht="15" customHeight="1" x14ac:dyDescent="0.25">
      <c r="A64" s="15" t="s">
        <v>46</v>
      </c>
      <c r="B64" s="12">
        <v>50214030</v>
      </c>
      <c r="C64" s="16">
        <v>1000000</v>
      </c>
      <c r="D64" s="16">
        <v>1000000</v>
      </c>
      <c r="E64" s="16">
        <v>1000000</v>
      </c>
      <c r="F64" s="16">
        <f t="shared" si="3"/>
        <v>0</v>
      </c>
      <c r="G64" s="16">
        <f t="shared" si="3"/>
        <v>0</v>
      </c>
    </row>
    <row r="65" spans="1:7" ht="15" customHeight="1" x14ac:dyDescent="0.25">
      <c r="A65" s="15" t="s">
        <v>47</v>
      </c>
      <c r="B65" s="12">
        <v>50214030</v>
      </c>
      <c r="C65" s="16">
        <v>1000000</v>
      </c>
      <c r="D65" s="16">
        <v>0</v>
      </c>
      <c r="E65" s="16">
        <v>0</v>
      </c>
      <c r="F65" s="16">
        <f t="shared" si="3"/>
        <v>1000000</v>
      </c>
      <c r="G65" s="16">
        <f t="shared" si="3"/>
        <v>0</v>
      </c>
    </row>
    <row r="66" spans="1:7" ht="15" customHeight="1" x14ac:dyDescent="0.25">
      <c r="A66" s="15" t="s">
        <v>48</v>
      </c>
      <c r="B66" s="12">
        <v>50214030</v>
      </c>
      <c r="C66" s="16">
        <v>1000000</v>
      </c>
      <c r="D66" s="16">
        <v>0</v>
      </c>
      <c r="E66" s="16">
        <v>0</v>
      </c>
      <c r="F66" s="16">
        <f t="shared" si="3"/>
        <v>1000000</v>
      </c>
      <c r="G66" s="16">
        <f t="shared" si="3"/>
        <v>0</v>
      </c>
    </row>
    <row r="67" spans="1:7" ht="15" customHeight="1" x14ac:dyDescent="0.25">
      <c r="A67" s="15" t="s">
        <v>49</v>
      </c>
      <c r="B67" s="12">
        <v>50214030</v>
      </c>
      <c r="C67" s="16">
        <v>250000</v>
      </c>
      <c r="D67" s="16">
        <v>250000</v>
      </c>
      <c r="E67" s="16">
        <v>0</v>
      </c>
      <c r="F67" s="16">
        <f t="shared" si="3"/>
        <v>0</v>
      </c>
      <c r="G67" s="16">
        <f t="shared" si="3"/>
        <v>250000</v>
      </c>
    </row>
    <row r="68" spans="1:7" ht="15" customHeight="1" x14ac:dyDescent="0.25">
      <c r="A68" s="15" t="s">
        <v>50</v>
      </c>
      <c r="B68" s="12">
        <v>50214030</v>
      </c>
      <c r="C68" s="16">
        <v>2000000</v>
      </c>
      <c r="D68" s="16">
        <v>1284000</v>
      </c>
      <c r="E68" s="16">
        <v>0</v>
      </c>
      <c r="F68" s="16">
        <f t="shared" si="3"/>
        <v>716000</v>
      </c>
      <c r="G68" s="16">
        <f t="shared" si="3"/>
        <v>1284000</v>
      </c>
    </row>
    <row r="69" spans="1:7" ht="15" customHeight="1" x14ac:dyDescent="0.25">
      <c r="A69" s="15" t="s">
        <v>51</v>
      </c>
      <c r="B69" s="12">
        <v>50215020</v>
      </c>
      <c r="C69" s="16">
        <v>750000</v>
      </c>
      <c r="D69" s="16">
        <v>0</v>
      </c>
      <c r="E69" s="16">
        <v>0</v>
      </c>
      <c r="F69" s="16">
        <f t="shared" si="3"/>
        <v>750000</v>
      </c>
      <c r="G69" s="16">
        <f t="shared" si="3"/>
        <v>0</v>
      </c>
    </row>
    <row r="70" spans="1:7" ht="15" customHeight="1" x14ac:dyDescent="0.25">
      <c r="A70" s="15" t="s">
        <v>52</v>
      </c>
      <c r="B70" s="12">
        <v>50216020</v>
      </c>
      <c r="C70" s="16">
        <v>200000</v>
      </c>
      <c r="D70" s="16">
        <v>100000</v>
      </c>
      <c r="E70" s="16">
        <v>0</v>
      </c>
      <c r="F70" s="16">
        <f t="shared" si="3"/>
        <v>100000</v>
      </c>
      <c r="G70" s="16">
        <f t="shared" si="3"/>
        <v>100000</v>
      </c>
    </row>
    <row r="71" spans="1:7" ht="15" customHeight="1" x14ac:dyDescent="0.25">
      <c r="A71" s="15" t="s">
        <v>53</v>
      </c>
      <c r="B71" s="12">
        <v>50299080</v>
      </c>
      <c r="C71" s="16">
        <v>500000</v>
      </c>
      <c r="D71" s="16">
        <v>0</v>
      </c>
      <c r="E71" s="16">
        <v>0</v>
      </c>
      <c r="F71" s="16">
        <f t="shared" si="3"/>
        <v>500000</v>
      </c>
      <c r="G71" s="16">
        <f t="shared" si="3"/>
        <v>0</v>
      </c>
    </row>
    <row r="72" spans="1:7" ht="15" customHeight="1" x14ac:dyDescent="0.25">
      <c r="A72" s="15" t="s">
        <v>54</v>
      </c>
      <c r="B72" s="12">
        <v>50299080</v>
      </c>
      <c r="C72" s="16">
        <v>300000</v>
      </c>
      <c r="D72" s="16">
        <v>300000</v>
      </c>
      <c r="E72" s="16">
        <v>0</v>
      </c>
      <c r="F72" s="16">
        <f t="shared" si="3"/>
        <v>0</v>
      </c>
      <c r="G72" s="16">
        <f t="shared" si="3"/>
        <v>300000</v>
      </c>
    </row>
    <row r="73" spans="1:7" ht="15" customHeight="1" x14ac:dyDescent="0.25">
      <c r="A73" s="15" t="s">
        <v>55</v>
      </c>
      <c r="B73" s="12">
        <v>50299080</v>
      </c>
      <c r="C73" s="16">
        <v>150000</v>
      </c>
      <c r="D73" s="16">
        <v>100000</v>
      </c>
      <c r="E73" s="16">
        <v>15172.5</v>
      </c>
      <c r="F73" s="16">
        <f t="shared" si="3"/>
        <v>50000</v>
      </c>
      <c r="G73" s="16">
        <f t="shared" si="3"/>
        <v>84827.5</v>
      </c>
    </row>
    <row r="74" spans="1:7" ht="15" customHeight="1" x14ac:dyDescent="0.25">
      <c r="A74" s="15" t="s">
        <v>56</v>
      </c>
      <c r="B74" s="12">
        <v>50299080</v>
      </c>
      <c r="C74" s="16">
        <v>500000</v>
      </c>
      <c r="D74" s="16">
        <v>262000</v>
      </c>
      <c r="E74" s="16">
        <v>65036.25</v>
      </c>
      <c r="F74" s="16">
        <f t="shared" si="3"/>
        <v>238000</v>
      </c>
      <c r="G74" s="16">
        <f t="shared" si="3"/>
        <v>196963.75</v>
      </c>
    </row>
    <row r="75" spans="1:7" ht="15" customHeight="1" x14ac:dyDescent="0.25">
      <c r="A75" s="15" t="s">
        <v>72</v>
      </c>
      <c r="B75" s="12">
        <v>20102040</v>
      </c>
      <c r="C75" s="16">
        <v>14064000</v>
      </c>
      <c r="D75" s="16">
        <v>14064000</v>
      </c>
      <c r="E75" s="16">
        <v>14063573.359999999</v>
      </c>
      <c r="F75" s="16">
        <f t="shared" si="3"/>
        <v>0</v>
      </c>
      <c r="G75" s="16">
        <f t="shared" si="3"/>
        <v>426.64000000059605</v>
      </c>
    </row>
    <row r="76" spans="1:7" ht="15" customHeight="1" x14ac:dyDescent="0.25">
      <c r="A76" s="15" t="s">
        <v>73</v>
      </c>
      <c r="B76" s="12">
        <v>50301020</v>
      </c>
      <c r="C76" s="16">
        <v>5100000</v>
      </c>
      <c r="D76" s="16">
        <v>5100000</v>
      </c>
      <c r="E76" s="16">
        <v>860159.83</v>
      </c>
      <c r="F76" s="16">
        <f t="shared" si="3"/>
        <v>0</v>
      </c>
      <c r="G76" s="16">
        <f t="shared" si="3"/>
        <v>4239840.17</v>
      </c>
    </row>
    <row r="77" spans="1:7" ht="15" customHeight="1" x14ac:dyDescent="0.25">
      <c r="B77" s="12"/>
    </row>
    <row r="78" spans="1:7" s="18" customFormat="1" ht="15" customHeight="1" x14ac:dyDescent="0.25">
      <c r="A78" s="18" t="s">
        <v>74</v>
      </c>
      <c r="B78" s="19"/>
      <c r="C78" s="20">
        <v>1710000</v>
      </c>
      <c r="D78" s="20">
        <v>1550000</v>
      </c>
      <c r="E78" s="20">
        <v>818977</v>
      </c>
      <c r="F78" s="20">
        <f t="shared" ref="F78:G88" si="4">C78-D78</f>
        <v>160000</v>
      </c>
      <c r="G78" s="20">
        <f t="shared" si="4"/>
        <v>731023</v>
      </c>
    </row>
    <row r="79" spans="1:7" ht="15" customHeight="1" x14ac:dyDescent="0.25">
      <c r="A79" s="15" t="s">
        <v>57</v>
      </c>
      <c r="B79" s="12">
        <v>50201010</v>
      </c>
      <c r="C79" s="16">
        <v>50000</v>
      </c>
      <c r="D79" s="16">
        <v>25000</v>
      </c>
      <c r="E79" s="16">
        <v>0</v>
      </c>
      <c r="F79" s="16">
        <f t="shared" si="4"/>
        <v>25000</v>
      </c>
      <c r="G79" s="16">
        <f t="shared" si="4"/>
        <v>25000</v>
      </c>
    </row>
    <row r="80" spans="1:7" ht="15" customHeight="1" x14ac:dyDescent="0.25">
      <c r="A80" s="15" t="s">
        <v>58</v>
      </c>
      <c r="B80" s="12">
        <v>50202010</v>
      </c>
      <c r="C80" s="16">
        <v>170000</v>
      </c>
      <c r="D80" s="16">
        <v>75000</v>
      </c>
      <c r="E80" s="16">
        <v>0</v>
      </c>
      <c r="F80" s="16">
        <f t="shared" si="4"/>
        <v>95000</v>
      </c>
      <c r="G80" s="16">
        <f t="shared" si="4"/>
        <v>75000</v>
      </c>
    </row>
    <row r="81" spans="1:7" ht="15" customHeight="1" x14ac:dyDescent="0.25">
      <c r="A81" s="15" t="s">
        <v>59</v>
      </c>
      <c r="B81" s="12">
        <v>50203010</v>
      </c>
      <c r="C81" s="16">
        <v>80000</v>
      </c>
      <c r="D81" s="16">
        <v>80000</v>
      </c>
      <c r="E81" s="16">
        <v>0</v>
      </c>
      <c r="F81" s="16">
        <f t="shared" si="4"/>
        <v>0</v>
      </c>
      <c r="G81" s="16">
        <f t="shared" si="4"/>
        <v>80000</v>
      </c>
    </row>
    <row r="82" spans="1:7" ht="15" customHeight="1" x14ac:dyDescent="0.25">
      <c r="A82" s="15" t="s">
        <v>75</v>
      </c>
      <c r="B82" s="12">
        <v>50203090</v>
      </c>
      <c r="C82" s="16">
        <v>70000</v>
      </c>
      <c r="D82" s="16">
        <v>70000</v>
      </c>
      <c r="E82" s="16">
        <v>0</v>
      </c>
      <c r="F82" s="16">
        <f t="shared" si="4"/>
        <v>0</v>
      </c>
      <c r="G82" s="16">
        <f t="shared" si="4"/>
        <v>70000</v>
      </c>
    </row>
    <row r="83" spans="1:7" ht="15" customHeight="1" x14ac:dyDescent="0.25">
      <c r="A83" s="15" t="s">
        <v>63</v>
      </c>
      <c r="B83" s="12">
        <v>50203990</v>
      </c>
      <c r="C83" s="16">
        <v>20000</v>
      </c>
      <c r="D83" s="16">
        <v>20000</v>
      </c>
      <c r="E83" s="16">
        <v>19380</v>
      </c>
      <c r="F83" s="16">
        <f t="shared" si="4"/>
        <v>0</v>
      </c>
      <c r="G83" s="16">
        <f t="shared" si="4"/>
        <v>620</v>
      </c>
    </row>
    <row r="84" spans="1:7" ht="15" customHeight="1" x14ac:dyDescent="0.25">
      <c r="A84" s="15" t="s">
        <v>67</v>
      </c>
      <c r="B84" s="12">
        <v>50211990</v>
      </c>
      <c r="C84" s="16">
        <v>60000</v>
      </c>
      <c r="D84" s="16">
        <v>20000</v>
      </c>
      <c r="E84" s="16">
        <v>0</v>
      </c>
      <c r="F84" s="16">
        <f t="shared" si="4"/>
        <v>40000</v>
      </c>
      <c r="G84" s="16">
        <f t="shared" si="4"/>
        <v>20000</v>
      </c>
    </row>
    <row r="85" spans="1:7" ht="15" customHeight="1" x14ac:dyDescent="0.25">
      <c r="A85" s="15" t="s">
        <v>76</v>
      </c>
      <c r="B85" s="12">
        <v>50299020</v>
      </c>
      <c r="C85" s="16">
        <v>20000</v>
      </c>
      <c r="D85" s="16">
        <v>20000</v>
      </c>
      <c r="E85" s="16">
        <v>19392</v>
      </c>
      <c r="F85" s="16">
        <f t="shared" si="4"/>
        <v>0</v>
      </c>
      <c r="G85" s="16">
        <f t="shared" si="4"/>
        <v>608</v>
      </c>
    </row>
    <row r="86" spans="1:7" ht="15" customHeight="1" x14ac:dyDescent="0.25">
      <c r="A86" s="15" t="s">
        <v>77</v>
      </c>
      <c r="B86" s="12">
        <v>50299030</v>
      </c>
      <c r="C86" s="16">
        <v>160000</v>
      </c>
      <c r="D86" s="16">
        <v>160000</v>
      </c>
      <c r="E86" s="16">
        <v>0</v>
      </c>
      <c r="F86" s="16">
        <f t="shared" si="4"/>
        <v>0</v>
      </c>
      <c r="G86" s="16">
        <f t="shared" si="4"/>
        <v>160000</v>
      </c>
    </row>
    <row r="87" spans="1:7" ht="15" customHeight="1" x14ac:dyDescent="0.25">
      <c r="A87" s="15" t="s">
        <v>69</v>
      </c>
      <c r="B87" s="12">
        <v>50299050</v>
      </c>
      <c r="C87" s="16">
        <v>20000</v>
      </c>
      <c r="D87" s="16">
        <v>20000</v>
      </c>
      <c r="E87" s="16">
        <v>0</v>
      </c>
      <c r="F87" s="16">
        <f t="shared" si="4"/>
        <v>0</v>
      </c>
      <c r="G87" s="16">
        <f t="shared" si="4"/>
        <v>20000</v>
      </c>
    </row>
    <row r="88" spans="1:7" ht="15" customHeight="1" x14ac:dyDescent="0.25">
      <c r="A88" s="15" t="s">
        <v>78</v>
      </c>
      <c r="B88" s="12">
        <v>50299080</v>
      </c>
      <c r="C88" s="16">
        <v>1060000</v>
      </c>
      <c r="D88" s="16">
        <v>1060000</v>
      </c>
      <c r="E88" s="16">
        <v>780205</v>
      </c>
      <c r="F88" s="16">
        <f t="shared" si="4"/>
        <v>0</v>
      </c>
      <c r="G88" s="16">
        <f t="shared" si="4"/>
        <v>279795</v>
      </c>
    </row>
    <row r="89" spans="1:7" ht="15" customHeight="1" x14ac:dyDescent="0.25">
      <c r="B89" s="12"/>
    </row>
    <row r="90" spans="1:7" s="18" customFormat="1" ht="15" customHeight="1" x14ac:dyDescent="0.25">
      <c r="A90" s="18" t="s">
        <v>79</v>
      </c>
      <c r="B90" s="19" t="s">
        <v>10</v>
      </c>
      <c r="C90" s="20">
        <v>3066000</v>
      </c>
      <c r="D90" s="20">
        <v>1701000</v>
      </c>
      <c r="E90" s="20">
        <v>791127</v>
      </c>
      <c r="F90" s="20">
        <f t="shared" ref="F90:G101" si="5">C90-D90</f>
        <v>1365000</v>
      </c>
      <c r="G90" s="20">
        <f t="shared" si="5"/>
        <v>909873</v>
      </c>
    </row>
    <row r="91" spans="1:7" ht="15" customHeight="1" x14ac:dyDescent="0.25">
      <c r="A91" s="15" t="s">
        <v>57</v>
      </c>
      <c r="B91" s="12">
        <v>50201010</v>
      </c>
      <c r="C91" s="16">
        <v>50000</v>
      </c>
      <c r="D91" s="16">
        <v>20000</v>
      </c>
      <c r="E91" s="16">
        <v>0</v>
      </c>
      <c r="F91" s="16">
        <f t="shared" si="5"/>
        <v>30000</v>
      </c>
      <c r="G91" s="16">
        <f t="shared" si="5"/>
        <v>20000</v>
      </c>
    </row>
    <row r="92" spans="1:7" ht="15" customHeight="1" x14ac:dyDescent="0.25">
      <c r="A92" s="15" t="s">
        <v>58</v>
      </c>
      <c r="B92" s="12">
        <v>50202010</v>
      </c>
      <c r="C92" s="16">
        <v>100000</v>
      </c>
      <c r="D92" s="16">
        <v>40000</v>
      </c>
      <c r="E92" s="16">
        <v>0</v>
      </c>
      <c r="F92" s="16">
        <f t="shared" si="5"/>
        <v>60000</v>
      </c>
      <c r="G92" s="16">
        <f t="shared" si="5"/>
        <v>40000</v>
      </c>
    </row>
    <row r="93" spans="1:7" ht="15" customHeight="1" x14ac:dyDescent="0.25">
      <c r="A93" s="15" t="s">
        <v>59</v>
      </c>
      <c r="B93" s="12">
        <v>50203010</v>
      </c>
      <c r="C93" s="16">
        <v>10000</v>
      </c>
      <c r="D93" s="16">
        <v>10000</v>
      </c>
      <c r="E93" s="16">
        <v>9811</v>
      </c>
      <c r="F93" s="16">
        <f t="shared" si="5"/>
        <v>0</v>
      </c>
      <c r="G93" s="16">
        <f t="shared" si="5"/>
        <v>189</v>
      </c>
    </row>
    <row r="94" spans="1:7" ht="15" customHeight="1" x14ac:dyDescent="0.25">
      <c r="A94" s="15" t="s">
        <v>63</v>
      </c>
      <c r="B94" s="12">
        <v>50203990</v>
      </c>
      <c r="C94" s="16">
        <v>150000</v>
      </c>
      <c r="D94" s="16">
        <v>100000</v>
      </c>
      <c r="E94" s="16">
        <v>0</v>
      </c>
      <c r="F94" s="16">
        <f t="shared" si="5"/>
        <v>50000</v>
      </c>
      <c r="G94" s="16">
        <f t="shared" si="5"/>
        <v>100000</v>
      </c>
    </row>
    <row r="95" spans="1:7" ht="15" customHeight="1" x14ac:dyDescent="0.25">
      <c r="A95" s="15" t="s">
        <v>66</v>
      </c>
      <c r="B95" s="12">
        <v>50205020</v>
      </c>
      <c r="C95" s="16">
        <v>6000</v>
      </c>
      <c r="D95" s="16">
        <v>6000</v>
      </c>
      <c r="E95" s="16">
        <v>0</v>
      </c>
      <c r="F95" s="16">
        <f t="shared" si="5"/>
        <v>0</v>
      </c>
      <c r="G95" s="16">
        <f t="shared" si="5"/>
        <v>6000</v>
      </c>
    </row>
    <row r="96" spans="1:7" ht="15" customHeight="1" x14ac:dyDescent="0.25">
      <c r="A96" s="15" t="s">
        <v>67</v>
      </c>
      <c r="B96" s="12">
        <v>50211990</v>
      </c>
      <c r="C96" s="16">
        <v>200000</v>
      </c>
      <c r="D96" s="16">
        <v>200000</v>
      </c>
      <c r="E96" s="16">
        <v>149000</v>
      </c>
      <c r="F96" s="16">
        <f t="shared" si="5"/>
        <v>0</v>
      </c>
      <c r="G96" s="16">
        <f t="shared" si="5"/>
        <v>51000</v>
      </c>
    </row>
    <row r="97" spans="1:7" ht="15" customHeight="1" x14ac:dyDescent="0.25">
      <c r="A97" s="15" t="s">
        <v>80</v>
      </c>
      <c r="B97" s="12">
        <v>50214030</v>
      </c>
      <c r="C97" s="16">
        <v>300000</v>
      </c>
      <c r="D97" s="16">
        <v>0</v>
      </c>
      <c r="E97" s="16">
        <v>0</v>
      </c>
      <c r="F97" s="16">
        <f t="shared" si="5"/>
        <v>300000</v>
      </c>
      <c r="G97" s="16">
        <f t="shared" si="5"/>
        <v>0</v>
      </c>
    </row>
    <row r="98" spans="1:7" ht="15" customHeight="1" x14ac:dyDescent="0.25">
      <c r="A98" s="15" t="s">
        <v>77</v>
      </c>
      <c r="B98" s="12">
        <v>50299030</v>
      </c>
      <c r="C98" s="16">
        <v>250000</v>
      </c>
      <c r="D98" s="16">
        <v>225000</v>
      </c>
      <c r="E98" s="16">
        <v>114596</v>
      </c>
      <c r="F98" s="16">
        <f t="shared" si="5"/>
        <v>25000</v>
      </c>
      <c r="G98" s="16">
        <f t="shared" si="5"/>
        <v>110404</v>
      </c>
    </row>
    <row r="99" spans="1:7" ht="15" customHeight="1" x14ac:dyDescent="0.25">
      <c r="A99" s="15" t="s">
        <v>81</v>
      </c>
      <c r="B99" s="12">
        <v>50299080</v>
      </c>
      <c r="C99" s="16">
        <v>500000</v>
      </c>
      <c r="D99" s="16">
        <v>500000</v>
      </c>
      <c r="E99" s="16">
        <v>411720</v>
      </c>
      <c r="F99" s="16">
        <f t="shared" si="5"/>
        <v>0</v>
      </c>
      <c r="G99" s="16">
        <f t="shared" si="5"/>
        <v>88280</v>
      </c>
    </row>
    <row r="100" spans="1:7" ht="15" customHeight="1" x14ac:dyDescent="0.25">
      <c r="A100" s="15" t="s">
        <v>82</v>
      </c>
      <c r="B100" s="12">
        <v>50299080</v>
      </c>
      <c r="C100" s="16">
        <v>1000000</v>
      </c>
      <c r="D100" s="16">
        <v>300000</v>
      </c>
      <c r="E100" s="16">
        <v>106000</v>
      </c>
      <c r="F100" s="16">
        <f t="shared" si="5"/>
        <v>700000</v>
      </c>
      <c r="G100" s="16">
        <f t="shared" si="5"/>
        <v>194000</v>
      </c>
    </row>
    <row r="101" spans="1:7" ht="15" customHeight="1" x14ac:dyDescent="0.25">
      <c r="A101" s="15" t="s">
        <v>83</v>
      </c>
      <c r="B101" s="12">
        <v>50299080</v>
      </c>
      <c r="C101" s="16">
        <v>500000</v>
      </c>
      <c r="D101" s="16">
        <v>300000</v>
      </c>
      <c r="E101" s="16">
        <v>0</v>
      </c>
      <c r="F101" s="16">
        <f t="shared" si="5"/>
        <v>200000</v>
      </c>
      <c r="G101" s="16">
        <f t="shared" si="5"/>
        <v>300000</v>
      </c>
    </row>
    <row r="102" spans="1:7" ht="15" customHeight="1" x14ac:dyDescent="0.25">
      <c r="B102" s="12"/>
    </row>
    <row r="103" spans="1:7" s="18" customFormat="1" ht="15" customHeight="1" x14ac:dyDescent="0.25">
      <c r="A103" s="18" t="s">
        <v>84</v>
      </c>
      <c r="B103" s="19" t="s">
        <v>10</v>
      </c>
      <c r="C103" s="20">
        <v>10000000</v>
      </c>
      <c r="D103" s="20">
        <v>0</v>
      </c>
      <c r="E103" s="20">
        <v>0</v>
      </c>
      <c r="F103" s="20">
        <f>C103-D103</f>
        <v>10000000</v>
      </c>
      <c r="G103" s="20">
        <f>D103-E103</f>
        <v>0</v>
      </c>
    </row>
    <row r="104" spans="1:7" ht="15" customHeight="1" x14ac:dyDescent="0.25">
      <c r="A104" s="15" t="s">
        <v>78</v>
      </c>
      <c r="B104" s="12">
        <v>50299080</v>
      </c>
      <c r="C104" s="16">
        <v>10000000</v>
      </c>
      <c r="D104" s="16">
        <v>0</v>
      </c>
      <c r="E104" s="16">
        <v>0</v>
      </c>
      <c r="F104" s="16">
        <f>C104-D104</f>
        <v>10000000</v>
      </c>
      <c r="G104" s="16">
        <f>D104-E104</f>
        <v>0</v>
      </c>
    </row>
    <row r="105" spans="1:7" ht="15" customHeight="1" x14ac:dyDescent="0.25">
      <c r="B105" s="12"/>
    </row>
    <row r="106" spans="1:7" s="18" customFormat="1" ht="15" customHeight="1" x14ac:dyDescent="0.25">
      <c r="A106" s="18" t="s">
        <v>85</v>
      </c>
      <c r="B106" s="19" t="s">
        <v>10</v>
      </c>
      <c r="C106" s="20">
        <v>2521000</v>
      </c>
      <c r="D106" s="20">
        <v>1544000</v>
      </c>
      <c r="E106" s="20">
        <v>1023401.4</v>
      </c>
      <c r="F106" s="20">
        <f t="shared" ref="F106:G114" si="6">C106-D106</f>
        <v>977000</v>
      </c>
      <c r="G106" s="20">
        <f t="shared" si="6"/>
        <v>520598.6</v>
      </c>
    </row>
    <row r="107" spans="1:7" ht="15" customHeight="1" x14ac:dyDescent="0.25">
      <c r="A107" s="15" t="s">
        <v>59</v>
      </c>
      <c r="B107" s="12">
        <v>50203010</v>
      </c>
      <c r="C107" s="16">
        <v>150000</v>
      </c>
      <c r="D107" s="16">
        <v>150000</v>
      </c>
      <c r="E107" s="16">
        <v>144542.25</v>
      </c>
      <c r="F107" s="16">
        <f t="shared" si="6"/>
        <v>0</v>
      </c>
      <c r="G107" s="16">
        <f t="shared" si="6"/>
        <v>5457.75</v>
      </c>
    </row>
    <row r="108" spans="1:7" ht="15" customHeight="1" x14ac:dyDescent="0.25">
      <c r="A108" s="15" t="s">
        <v>63</v>
      </c>
      <c r="B108" s="12">
        <v>50203990</v>
      </c>
      <c r="C108" s="16">
        <v>10000</v>
      </c>
      <c r="D108" s="16">
        <v>10000</v>
      </c>
      <c r="E108" s="16">
        <v>9428.75</v>
      </c>
      <c r="F108" s="16">
        <f t="shared" si="6"/>
        <v>0</v>
      </c>
      <c r="G108" s="16">
        <f t="shared" si="6"/>
        <v>571.25</v>
      </c>
    </row>
    <row r="109" spans="1:7" ht="15" customHeight="1" x14ac:dyDescent="0.25">
      <c r="A109" s="15" t="s">
        <v>64</v>
      </c>
      <c r="B109" s="12">
        <v>50204010</v>
      </c>
      <c r="C109" s="16">
        <v>5000</v>
      </c>
      <c r="D109" s="16">
        <v>5000</v>
      </c>
      <c r="E109" s="16">
        <v>4840</v>
      </c>
      <c r="F109" s="16">
        <f t="shared" si="6"/>
        <v>0</v>
      </c>
      <c r="G109" s="16">
        <f t="shared" si="6"/>
        <v>160</v>
      </c>
    </row>
    <row r="110" spans="1:7" ht="15" customHeight="1" x14ac:dyDescent="0.25">
      <c r="A110" s="15" t="s">
        <v>86</v>
      </c>
      <c r="B110" s="12">
        <v>50205020</v>
      </c>
      <c r="C110" s="16">
        <v>6000</v>
      </c>
      <c r="D110" s="16">
        <v>1500</v>
      </c>
      <c r="E110" s="16">
        <v>0</v>
      </c>
      <c r="F110" s="16">
        <f t="shared" si="6"/>
        <v>4500</v>
      </c>
      <c r="G110" s="16">
        <f t="shared" si="6"/>
        <v>1500</v>
      </c>
    </row>
    <row r="111" spans="1:7" ht="15" customHeight="1" x14ac:dyDescent="0.25">
      <c r="A111" s="15" t="s">
        <v>87</v>
      </c>
      <c r="B111" s="12">
        <v>50205030</v>
      </c>
      <c r="C111" s="16">
        <v>30000</v>
      </c>
      <c r="D111" s="16">
        <v>7500</v>
      </c>
      <c r="E111" s="16">
        <v>0</v>
      </c>
      <c r="F111" s="16">
        <f t="shared" si="6"/>
        <v>22500</v>
      </c>
      <c r="G111" s="16">
        <f t="shared" si="6"/>
        <v>7500</v>
      </c>
    </row>
    <row r="112" spans="1:7" ht="15" customHeight="1" x14ac:dyDescent="0.25">
      <c r="A112" s="15" t="s">
        <v>68</v>
      </c>
      <c r="B112" s="12">
        <v>50213050</v>
      </c>
      <c r="C112" s="16">
        <v>20000</v>
      </c>
      <c r="D112" s="16">
        <v>20000</v>
      </c>
      <c r="E112" s="16">
        <v>0</v>
      </c>
      <c r="F112" s="16">
        <f t="shared" si="6"/>
        <v>0</v>
      </c>
      <c r="G112" s="16">
        <f t="shared" si="6"/>
        <v>20000</v>
      </c>
    </row>
    <row r="113" spans="1:7" ht="15" customHeight="1" x14ac:dyDescent="0.25">
      <c r="A113" s="15" t="s">
        <v>77</v>
      </c>
      <c r="B113" s="12">
        <v>50299030</v>
      </c>
      <c r="C113" s="16">
        <v>300000</v>
      </c>
      <c r="D113" s="16">
        <v>150000</v>
      </c>
      <c r="E113" s="16">
        <v>74048</v>
      </c>
      <c r="F113" s="16">
        <f t="shared" si="6"/>
        <v>150000</v>
      </c>
      <c r="G113" s="16">
        <f t="shared" si="6"/>
        <v>75952</v>
      </c>
    </row>
    <row r="114" spans="1:7" ht="15" customHeight="1" x14ac:dyDescent="0.25">
      <c r="A114" s="15" t="s">
        <v>88</v>
      </c>
      <c r="B114" s="12">
        <v>50299990</v>
      </c>
      <c r="C114" s="16">
        <v>2000000</v>
      </c>
      <c r="D114" s="16">
        <v>1200000</v>
      </c>
      <c r="E114" s="16">
        <v>790542.4</v>
      </c>
      <c r="F114" s="16">
        <f t="shared" si="6"/>
        <v>800000</v>
      </c>
      <c r="G114" s="16">
        <f t="shared" si="6"/>
        <v>409457.6</v>
      </c>
    </row>
    <row r="115" spans="1:7" ht="15" customHeight="1" x14ac:dyDescent="0.25">
      <c r="B115" s="12"/>
    </row>
    <row r="116" spans="1:7" s="18" customFormat="1" ht="15" customHeight="1" x14ac:dyDescent="0.25">
      <c r="A116" s="18" t="s">
        <v>89</v>
      </c>
      <c r="B116" s="19" t="s">
        <v>10</v>
      </c>
      <c r="C116" s="20">
        <v>300000</v>
      </c>
      <c r="D116" s="20">
        <v>150000</v>
      </c>
      <c r="E116" s="20">
        <v>27400</v>
      </c>
      <c r="F116" s="20">
        <f t="shared" ref="F116:G123" si="7">C116-D116</f>
        <v>150000</v>
      </c>
      <c r="G116" s="20">
        <f t="shared" si="7"/>
        <v>122600</v>
      </c>
    </row>
    <row r="117" spans="1:7" ht="15" customHeight="1" x14ac:dyDescent="0.25">
      <c r="A117" s="15" t="s">
        <v>57</v>
      </c>
      <c r="B117" s="12">
        <v>50201010</v>
      </c>
      <c r="C117" s="16">
        <v>25000</v>
      </c>
      <c r="D117" s="16">
        <v>25000</v>
      </c>
      <c r="E117" s="16">
        <v>3600</v>
      </c>
      <c r="F117" s="16">
        <f t="shared" si="7"/>
        <v>0</v>
      </c>
      <c r="G117" s="16">
        <f t="shared" si="7"/>
        <v>21400</v>
      </c>
    </row>
    <row r="118" spans="1:7" ht="15" customHeight="1" x14ac:dyDescent="0.25">
      <c r="A118" s="15" t="s">
        <v>58</v>
      </c>
      <c r="B118" s="12">
        <v>50202010</v>
      </c>
      <c r="C118" s="16">
        <v>100000</v>
      </c>
      <c r="D118" s="16">
        <v>0</v>
      </c>
      <c r="E118" s="16">
        <v>0</v>
      </c>
      <c r="F118" s="16">
        <f t="shared" si="7"/>
        <v>100000</v>
      </c>
      <c r="G118" s="16">
        <f t="shared" si="7"/>
        <v>0</v>
      </c>
    </row>
    <row r="119" spans="1:7" ht="15" customHeight="1" x14ac:dyDescent="0.25">
      <c r="A119" s="15" t="s">
        <v>59</v>
      </c>
      <c r="B119" s="12">
        <v>50203010</v>
      </c>
      <c r="C119" s="16">
        <v>20000</v>
      </c>
      <c r="D119" s="16">
        <v>0</v>
      </c>
      <c r="E119" s="16">
        <v>0</v>
      </c>
      <c r="F119" s="16">
        <f t="shared" si="7"/>
        <v>20000</v>
      </c>
      <c r="G119" s="16">
        <f t="shared" si="7"/>
        <v>0</v>
      </c>
    </row>
    <row r="120" spans="1:7" ht="15" customHeight="1" x14ac:dyDescent="0.25">
      <c r="A120" s="15" t="s">
        <v>63</v>
      </c>
      <c r="B120" s="12">
        <v>50203990</v>
      </c>
      <c r="C120" s="16">
        <v>50000</v>
      </c>
      <c r="D120" s="16">
        <v>50000</v>
      </c>
      <c r="E120" s="16">
        <v>23800</v>
      </c>
      <c r="F120" s="16">
        <f t="shared" si="7"/>
        <v>0</v>
      </c>
      <c r="G120" s="16">
        <f t="shared" si="7"/>
        <v>26200</v>
      </c>
    </row>
    <row r="121" spans="1:7" ht="15" customHeight="1" x14ac:dyDescent="0.25">
      <c r="A121" s="15" t="s">
        <v>67</v>
      </c>
      <c r="B121" s="12">
        <v>50211990</v>
      </c>
      <c r="C121" s="16">
        <v>30000</v>
      </c>
      <c r="D121" s="16">
        <v>0</v>
      </c>
      <c r="E121" s="16">
        <v>0</v>
      </c>
      <c r="F121" s="16">
        <f t="shared" si="7"/>
        <v>30000</v>
      </c>
      <c r="G121" s="16">
        <f t="shared" si="7"/>
        <v>0</v>
      </c>
    </row>
    <row r="122" spans="1:7" ht="15" customHeight="1" x14ac:dyDescent="0.25">
      <c r="A122" s="15" t="s">
        <v>76</v>
      </c>
      <c r="B122" s="12">
        <v>50299020</v>
      </c>
      <c r="C122" s="16">
        <v>5000</v>
      </c>
      <c r="D122" s="16">
        <v>5000</v>
      </c>
      <c r="E122" s="16">
        <v>0</v>
      </c>
      <c r="F122" s="16">
        <f t="shared" si="7"/>
        <v>0</v>
      </c>
      <c r="G122" s="16">
        <f t="shared" si="7"/>
        <v>5000</v>
      </c>
    </row>
    <row r="123" spans="1:7" ht="15" customHeight="1" x14ac:dyDescent="0.25">
      <c r="A123" s="15" t="s">
        <v>77</v>
      </c>
      <c r="B123" s="12">
        <v>50299030</v>
      </c>
      <c r="C123" s="16">
        <v>70000</v>
      </c>
      <c r="D123" s="16">
        <v>70000</v>
      </c>
      <c r="E123" s="16">
        <v>0</v>
      </c>
      <c r="F123" s="16">
        <f t="shared" si="7"/>
        <v>0</v>
      </c>
      <c r="G123" s="16">
        <f t="shared" si="7"/>
        <v>70000</v>
      </c>
    </row>
    <row r="124" spans="1:7" ht="15" customHeight="1" x14ac:dyDescent="0.25">
      <c r="B124" s="12"/>
    </row>
    <row r="125" spans="1:7" s="18" customFormat="1" ht="15" customHeight="1" x14ac:dyDescent="0.25">
      <c r="A125" s="18" t="s">
        <v>90</v>
      </c>
      <c r="B125" s="19" t="s">
        <v>10</v>
      </c>
      <c r="C125" s="20">
        <v>3300000</v>
      </c>
      <c r="D125" s="20">
        <v>3300000</v>
      </c>
      <c r="E125" s="20">
        <v>798325</v>
      </c>
      <c r="F125" s="20">
        <f t="shared" ref="F125:G129" si="8">C125-D125</f>
        <v>0</v>
      </c>
      <c r="G125" s="20">
        <f t="shared" si="8"/>
        <v>2501675</v>
      </c>
    </row>
    <row r="126" spans="1:7" ht="15" customHeight="1" x14ac:dyDescent="0.25">
      <c r="A126" s="15" t="s">
        <v>59</v>
      </c>
      <c r="B126" s="12">
        <v>50203010</v>
      </c>
      <c r="C126" s="16">
        <v>200000</v>
      </c>
      <c r="D126" s="16">
        <v>200000</v>
      </c>
      <c r="E126" s="16">
        <v>0</v>
      </c>
      <c r="F126" s="16">
        <f t="shared" si="8"/>
        <v>0</v>
      </c>
      <c r="G126" s="16">
        <f t="shared" si="8"/>
        <v>200000</v>
      </c>
    </row>
    <row r="127" spans="1:7" ht="15" customHeight="1" x14ac:dyDescent="0.25">
      <c r="A127" s="15" t="s">
        <v>60</v>
      </c>
      <c r="B127" s="12">
        <v>50203050</v>
      </c>
      <c r="C127" s="16">
        <v>500000</v>
      </c>
      <c r="D127" s="16">
        <v>500000</v>
      </c>
      <c r="E127" s="16">
        <v>0</v>
      </c>
      <c r="F127" s="16">
        <f t="shared" si="8"/>
        <v>0</v>
      </c>
      <c r="G127" s="16">
        <f t="shared" si="8"/>
        <v>500000</v>
      </c>
    </row>
    <row r="128" spans="1:7" ht="15" customHeight="1" x14ac:dyDescent="0.25">
      <c r="A128" s="15" t="s">
        <v>63</v>
      </c>
      <c r="B128" s="12">
        <v>50203990</v>
      </c>
      <c r="C128" s="16">
        <v>1600000</v>
      </c>
      <c r="D128" s="16">
        <v>1600000</v>
      </c>
      <c r="E128" s="16">
        <v>299230</v>
      </c>
      <c r="F128" s="16">
        <f t="shared" si="8"/>
        <v>0</v>
      </c>
      <c r="G128" s="16">
        <f t="shared" si="8"/>
        <v>1300770</v>
      </c>
    </row>
    <row r="129" spans="1:7" ht="15" customHeight="1" x14ac:dyDescent="0.25">
      <c r="A129" s="15" t="s">
        <v>77</v>
      </c>
      <c r="B129" s="12">
        <v>50299030</v>
      </c>
      <c r="C129" s="16">
        <v>1000000</v>
      </c>
      <c r="D129" s="16">
        <v>1000000</v>
      </c>
      <c r="E129" s="16">
        <v>499095</v>
      </c>
      <c r="F129" s="16">
        <f t="shared" si="8"/>
        <v>0</v>
      </c>
      <c r="G129" s="16">
        <f t="shared" si="8"/>
        <v>500905</v>
      </c>
    </row>
    <row r="130" spans="1:7" ht="15" customHeight="1" x14ac:dyDescent="0.25">
      <c r="B130" s="12"/>
    </row>
    <row r="131" spans="1:7" s="18" customFormat="1" ht="15" customHeight="1" x14ac:dyDescent="0.25">
      <c r="A131" s="18" t="s">
        <v>91</v>
      </c>
      <c r="B131" s="19" t="s">
        <v>10</v>
      </c>
      <c r="C131" s="20">
        <v>2500000</v>
      </c>
      <c r="D131" s="20">
        <v>2100000</v>
      </c>
      <c r="E131" s="20">
        <v>1759407.82</v>
      </c>
      <c r="F131" s="20">
        <f t="shared" ref="F131:G137" si="9">C131-D131</f>
        <v>400000</v>
      </c>
      <c r="G131" s="20">
        <f t="shared" si="9"/>
        <v>340592.17999999993</v>
      </c>
    </row>
    <row r="132" spans="1:7" ht="15" customHeight="1" x14ac:dyDescent="0.25">
      <c r="A132" s="15" t="s">
        <v>57</v>
      </c>
      <c r="B132" s="12">
        <v>50201010</v>
      </c>
      <c r="C132" s="16">
        <v>30000</v>
      </c>
      <c r="D132" s="16">
        <v>30000</v>
      </c>
      <c r="E132" s="16">
        <v>0</v>
      </c>
      <c r="F132" s="16">
        <f t="shared" si="9"/>
        <v>0</v>
      </c>
      <c r="G132" s="16">
        <f t="shared" si="9"/>
        <v>30000</v>
      </c>
    </row>
    <row r="133" spans="1:7" ht="15" customHeight="1" x14ac:dyDescent="0.25">
      <c r="A133" s="15" t="s">
        <v>58</v>
      </c>
      <c r="B133" s="12">
        <v>50202010</v>
      </c>
      <c r="C133" s="16">
        <v>300000</v>
      </c>
      <c r="D133" s="16">
        <v>100000</v>
      </c>
      <c r="E133" s="16">
        <v>0</v>
      </c>
      <c r="F133" s="16">
        <f t="shared" si="9"/>
        <v>200000</v>
      </c>
      <c r="G133" s="16">
        <f t="shared" si="9"/>
        <v>100000</v>
      </c>
    </row>
    <row r="134" spans="1:7" ht="15" customHeight="1" x14ac:dyDescent="0.25">
      <c r="A134" s="15" t="s">
        <v>59</v>
      </c>
      <c r="B134" s="12">
        <v>50203010</v>
      </c>
      <c r="C134" s="16">
        <v>40000</v>
      </c>
      <c r="D134" s="16">
        <v>40000</v>
      </c>
      <c r="E134" s="16">
        <v>8962</v>
      </c>
      <c r="F134" s="16">
        <f t="shared" si="9"/>
        <v>0</v>
      </c>
      <c r="G134" s="16">
        <f t="shared" si="9"/>
        <v>31038</v>
      </c>
    </row>
    <row r="135" spans="1:7" ht="15" customHeight="1" x14ac:dyDescent="0.25">
      <c r="A135" s="15" t="s">
        <v>63</v>
      </c>
      <c r="B135" s="12">
        <v>50203990</v>
      </c>
      <c r="C135" s="16">
        <v>30000</v>
      </c>
      <c r="D135" s="16">
        <v>30000</v>
      </c>
      <c r="E135" s="16">
        <v>0</v>
      </c>
      <c r="F135" s="16">
        <f t="shared" si="9"/>
        <v>0</v>
      </c>
      <c r="G135" s="16">
        <f t="shared" si="9"/>
        <v>30000</v>
      </c>
    </row>
    <row r="136" spans="1:7" ht="15" customHeight="1" x14ac:dyDescent="0.25">
      <c r="A136" s="15" t="s">
        <v>77</v>
      </c>
      <c r="B136" s="12">
        <v>50299030</v>
      </c>
      <c r="C136" s="16">
        <v>300000</v>
      </c>
      <c r="D136" s="16">
        <v>300000</v>
      </c>
      <c r="E136" s="16">
        <v>197500</v>
      </c>
      <c r="F136" s="16">
        <f t="shared" si="9"/>
        <v>0</v>
      </c>
      <c r="G136" s="16">
        <f t="shared" si="9"/>
        <v>102500</v>
      </c>
    </row>
    <row r="137" spans="1:7" ht="15" customHeight="1" x14ac:dyDescent="0.25">
      <c r="A137" s="15" t="s">
        <v>78</v>
      </c>
      <c r="B137" s="12">
        <v>50299080</v>
      </c>
      <c r="C137" s="16">
        <v>1800000</v>
      </c>
      <c r="D137" s="16">
        <v>1600000</v>
      </c>
      <c r="E137" s="16">
        <v>1552945.82</v>
      </c>
      <c r="F137" s="16">
        <f t="shared" si="9"/>
        <v>200000</v>
      </c>
      <c r="G137" s="16">
        <f t="shared" si="9"/>
        <v>47054.179999999935</v>
      </c>
    </row>
    <row r="138" spans="1:7" ht="15" customHeight="1" x14ac:dyDescent="0.25">
      <c r="B138" s="12"/>
    </row>
    <row r="139" spans="1:7" s="18" customFormat="1" ht="15" customHeight="1" x14ac:dyDescent="0.25">
      <c r="A139" s="18" t="s">
        <v>92</v>
      </c>
      <c r="B139" s="19" t="s">
        <v>10</v>
      </c>
      <c r="C139" s="20">
        <v>4600000</v>
      </c>
      <c r="D139" s="20">
        <v>0</v>
      </c>
      <c r="E139" s="20">
        <v>0</v>
      </c>
      <c r="F139" s="20">
        <f>C139-D139</f>
        <v>4600000</v>
      </c>
      <c r="G139" s="20">
        <f>D139-E139</f>
        <v>0</v>
      </c>
    </row>
    <row r="140" spans="1:7" ht="15" customHeight="1" x14ac:dyDescent="0.25">
      <c r="A140" s="15" t="s">
        <v>78</v>
      </c>
      <c r="B140" s="12">
        <v>50299080</v>
      </c>
      <c r="C140" s="16">
        <v>4600000</v>
      </c>
      <c r="D140" s="16">
        <v>0</v>
      </c>
      <c r="E140" s="16">
        <v>0</v>
      </c>
      <c r="F140" s="16">
        <f>C140-D140</f>
        <v>4600000</v>
      </c>
      <c r="G140" s="16">
        <f>D140-E140</f>
        <v>0</v>
      </c>
    </row>
    <row r="141" spans="1:7" ht="15" customHeight="1" x14ac:dyDescent="0.25">
      <c r="B141" s="12"/>
    </row>
    <row r="142" spans="1:7" ht="15" customHeight="1" x14ac:dyDescent="0.25">
      <c r="A142" s="18" t="s">
        <v>93</v>
      </c>
      <c r="B142" s="19">
        <v>1016</v>
      </c>
      <c r="C142" s="20">
        <v>13225238</v>
      </c>
      <c r="D142" s="20">
        <v>10961917</v>
      </c>
      <c r="E142" s="20">
        <v>2602153.89</v>
      </c>
      <c r="F142" s="20">
        <f t="shared" ref="F142:G157" si="10">C142-D142</f>
        <v>2263321</v>
      </c>
      <c r="G142" s="20">
        <f t="shared" si="10"/>
        <v>8359763.1099999994</v>
      </c>
    </row>
    <row r="143" spans="1:7" s="18" customFormat="1" ht="15" customHeight="1" x14ac:dyDescent="0.25">
      <c r="A143" s="18" t="s">
        <v>22</v>
      </c>
      <c r="B143" s="19">
        <v>100</v>
      </c>
      <c r="C143" s="20">
        <v>7662596</v>
      </c>
      <c r="D143" s="20">
        <v>7662596</v>
      </c>
      <c r="E143" s="20">
        <v>1198947.6499999999</v>
      </c>
      <c r="F143" s="20">
        <f t="shared" si="10"/>
        <v>0</v>
      </c>
      <c r="G143" s="20">
        <f t="shared" si="10"/>
        <v>6463648.3499999996</v>
      </c>
    </row>
    <row r="144" spans="1:7" ht="15" customHeight="1" x14ac:dyDescent="0.25">
      <c r="A144" s="15" t="s">
        <v>23</v>
      </c>
      <c r="B144" s="12">
        <v>50101010</v>
      </c>
      <c r="C144" s="16">
        <v>5290404</v>
      </c>
      <c r="D144" s="16">
        <v>5290404</v>
      </c>
      <c r="E144" s="16">
        <v>939634.14</v>
      </c>
      <c r="F144" s="16">
        <f t="shared" si="10"/>
        <v>0</v>
      </c>
      <c r="G144" s="16">
        <f t="shared" si="10"/>
        <v>4350769.8600000003</v>
      </c>
    </row>
    <row r="145" spans="1:7" ht="15" customHeight="1" x14ac:dyDescent="0.25">
      <c r="A145" s="15" t="s">
        <v>25</v>
      </c>
      <c r="B145" s="12">
        <v>50102010</v>
      </c>
      <c r="C145" s="16">
        <v>216000</v>
      </c>
      <c r="D145" s="16">
        <v>216000</v>
      </c>
      <c r="E145" s="16">
        <v>38000</v>
      </c>
      <c r="F145" s="16">
        <f t="shared" si="10"/>
        <v>0</v>
      </c>
      <c r="G145" s="16">
        <f t="shared" si="10"/>
        <v>178000</v>
      </c>
    </row>
    <row r="146" spans="1:7" ht="15" customHeight="1" x14ac:dyDescent="0.25">
      <c r="A146" s="15" t="s">
        <v>26</v>
      </c>
      <c r="B146" s="12">
        <v>50102020</v>
      </c>
      <c r="C146" s="16">
        <v>138000</v>
      </c>
      <c r="D146" s="16">
        <v>138000</v>
      </c>
      <c r="E146" s="16">
        <v>34500</v>
      </c>
      <c r="F146" s="16">
        <f t="shared" si="10"/>
        <v>0</v>
      </c>
      <c r="G146" s="16">
        <f t="shared" si="10"/>
        <v>103500</v>
      </c>
    </row>
    <row r="147" spans="1:7" ht="15" customHeight="1" x14ac:dyDescent="0.25">
      <c r="A147" s="15" t="s">
        <v>27</v>
      </c>
      <c r="B147" s="12">
        <v>50102030</v>
      </c>
      <c r="C147" s="16">
        <v>138000</v>
      </c>
      <c r="D147" s="16">
        <v>138000</v>
      </c>
      <c r="E147" s="16">
        <v>0</v>
      </c>
      <c r="F147" s="16">
        <f t="shared" si="10"/>
        <v>0</v>
      </c>
      <c r="G147" s="16">
        <f t="shared" si="10"/>
        <v>138000</v>
      </c>
    </row>
    <row r="148" spans="1:7" ht="15" customHeight="1" x14ac:dyDescent="0.25">
      <c r="A148" s="15" t="s">
        <v>28</v>
      </c>
      <c r="B148" s="12">
        <v>50102040</v>
      </c>
      <c r="C148" s="16">
        <v>63000</v>
      </c>
      <c r="D148" s="16">
        <v>63000</v>
      </c>
      <c r="E148" s="16">
        <v>49000</v>
      </c>
      <c r="F148" s="16">
        <f t="shared" si="10"/>
        <v>0</v>
      </c>
      <c r="G148" s="16">
        <f t="shared" si="10"/>
        <v>14000</v>
      </c>
    </row>
    <row r="149" spans="1:7" ht="15" customHeight="1" x14ac:dyDescent="0.25">
      <c r="A149" s="15" t="s">
        <v>32</v>
      </c>
      <c r="B149" s="12">
        <v>50102140</v>
      </c>
      <c r="C149" s="16">
        <v>440867</v>
      </c>
      <c r="D149" s="16">
        <v>440867</v>
      </c>
      <c r="E149" s="16">
        <v>0</v>
      </c>
      <c r="F149" s="16">
        <f t="shared" si="10"/>
        <v>0</v>
      </c>
      <c r="G149" s="16">
        <f t="shared" si="10"/>
        <v>440867</v>
      </c>
    </row>
    <row r="150" spans="1:7" ht="15" customHeight="1" x14ac:dyDescent="0.25">
      <c r="A150" s="15" t="s">
        <v>33</v>
      </c>
      <c r="B150" s="12">
        <v>50102150</v>
      </c>
      <c r="C150" s="16">
        <v>45000</v>
      </c>
      <c r="D150" s="16">
        <v>45000</v>
      </c>
      <c r="E150" s="16">
        <v>0</v>
      </c>
      <c r="F150" s="16">
        <f t="shared" si="10"/>
        <v>0</v>
      </c>
      <c r="G150" s="16">
        <f t="shared" si="10"/>
        <v>45000</v>
      </c>
    </row>
    <row r="151" spans="1:7" ht="15" customHeight="1" x14ac:dyDescent="0.25">
      <c r="A151" s="15" t="s">
        <v>94</v>
      </c>
      <c r="B151" s="12">
        <v>50102990</v>
      </c>
      <c r="C151" s="16">
        <v>63000</v>
      </c>
      <c r="D151" s="16">
        <v>63000</v>
      </c>
      <c r="E151" s="16">
        <v>0</v>
      </c>
      <c r="F151" s="16">
        <f t="shared" si="10"/>
        <v>0</v>
      </c>
      <c r="G151" s="16">
        <f t="shared" si="10"/>
        <v>63000</v>
      </c>
    </row>
    <row r="152" spans="1:7" ht="15" customHeight="1" x14ac:dyDescent="0.25">
      <c r="A152" s="15" t="s">
        <v>95</v>
      </c>
      <c r="B152" s="12">
        <v>50102990</v>
      </c>
      <c r="C152" s="16">
        <v>440867</v>
      </c>
      <c r="D152" s="16">
        <v>440867</v>
      </c>
      <c r="E152" s="16">
        <v>0</v>
      </c>
      <c r="F152" s="16">
        <f t="shared" si="10"/>
        <v>0</v>
      </c>
      <c r="G152" s="16">
        <f t="shared" si="10"/>
        <v>440867</v>
      </c>
    </row>
    <row r="153" spans="1:7" ht="15" customHeight="1" x14ac:dyDescent="0.25">
      <c r="A153" s="15" t="s">
        <v>36</v>
      </c>
      <c r="B153" s="12">
        <v>50103010</v>
      </c>
      <c r="C153" s="16">
        <v>634849</v>
      </c>
      <c r="D153" s="16">
        <v>634849</v>
      </c>
      <c r="E153" s="16">
        <v>112706.88</v>
      </c>
      <c r="F153" s="16">
        <f t="shared" si="10"/>
        <v>0</v>
      </c>
      <c r="G153" s="16">
        <f t="shared" si="10"/>
        <v>522142.12</v>
      </c>
    </row>
    <row r="154" spans="1:7" ht="15" customHeight="1" x14ac:dyDescent="0.25">
      <c r="A154" s="15" t="s">
        <v>37</v>
      </c>
      <c r="B154" s="12">
        <v>50103020</v>
      </c>
      <c r="C154" s="16">
        <v>21600</v>
      </c>
      <c r="D154" s="16">
        <v>21600</v>
      </c>
      <c r="E154" s="16">
        <v>3800</v>
      </c>
      <c r="F154" s="16">
        <f t="shared" si="10"/>
        <v>0</v>
      </c>
      <c r="G154" s="16">
        <f t="shared" si="10"/>
        <v>17800</v>
      </c>
    </row>
    <row r="155" spans="1:7" ht="15" customHeight="1" x14ac:dyDescent="0.25">
      <c r="A155" s="15" t="s">
        <v>38</v>
      </c>
      <c r="B155" s="12">
        <v>50103030</v>
      </c>
      <c r="C155" s="16">
        <v>115209</v>
      </c>
      <c r="D155" s="16">
        <v>115209</v>
      </c>
      <c r="E155" s="16">
        <v>19406.63</v>
      </c>
      <c r="F155" s="16">
        <f t="shared" si="10"/>
        <v>0</v>
      </c>
      <c r="G155" s="16">
        <f t="shared" si="10"/>
        <v>95802.37</v>
      </c>
    </row>
    <row r="156" spans="1:7" ht="15" customHeight="1" x14ac:dyDescent="0.25">
      <c r="A156" s="15" t="s">
        <v>39</v>
      </c>
      <c r="B156" s="12">
        <v>50103040</v>
      </c>
      <c r="C156" s="16">
        <v>10800</v>
      </c>
      <c r="D156" s="16">
        <v>10800</v>
      </c>
      <c r="E156" s="16">
        <v>1900</v>
      </c>
      <c r="F156" s="16">
        <f t="shared" si="10"/>
        <v>0</v>
      </c>
      <c r="G156" s="16">
        <f t="shared" si="10"/>
        <v>8900</v>
      </c>
    </row>
    <row r="157" spans="1:7" ht="15" customHeight="1" x14ac:dyDescent="0.25">
      <c r="A157" s="15" t="s">
        <v>96</v>
      </c>
      <c r="B157" s="12">
        <v>50104990</v>
      </c>
      <c r="C157" s="16">
        <v>45000</v>
      </c>
      <c r="D157" s="16">
        <v>45000</v>
      </c>
      <c r="E157" s="16">
        <v>0</v>
      </c>
      <c r="F157" s="16">
        <f t="shared" si="10"/>
        <v>0</v>
      </c>
      <c r="G157" s="16">
        <f t="shared" si="10"/>
        <v>45000</v>
      </c>
    </row>
    <row r="158" spans="1:7" ht="15" customHeight="1" x14ac:dyDescent="0.25">
      <c r="B158" s="12"/>
    </row>
    <row r="159" spans="1:7" s="18" customFormat="1" ht="15" customHeight="1" x14ac:dyDescent="0.25">
      <c r="A159" s="18" t="s">
        <v>41</v>
      </c>
      <c r="B159" s="19">
        <v>200</v>
      </c>
      <c r="C159" s="20">
        <v>5562642</v>
      </c>
      <c r="D159" s="20">
        <v>3299321</v>
      </c>
      <c r="E159" s="20">
        <v>1403206.24</v>
      </c>
      <c r="F159" s="20">
        <f t="shared" ref="F159:G175" si="11">C159-D159</f>
        <v>2263321</v>
      </c>
      <c r="G159" s="20">
        <f t="shared" si="11"/>
        <v>1896114.76</v>
      </c>
    </row>
    <row r="160" spans="1:7" s="18" customFormat="1" ht="15" customHeight="1" x14ac:dyDescent="0.25">
      <c r="A160" s="21" t="s">
        <v>688</v>
      </c>
      <c r="B160" s="19"/>
      <c r="C160" s="20">
        <f>SUM(C161:C175)</f>
        <v>5512642</v>
      </c>
      <c r="D160" s="20">
        <f t="shared" ref="D160:E160" si="12">SUM(D161:D175)</f>
        <v>3274321</v>
      </c>
      <c r="E160" s="20">
        <f t="shared" si="12"/>
        <v>1403206.24</v>
      </c>
      <c r="F160" s="20">
        <f t="shared" si="11"/>
        <v>2238321</v>
      </c>
      <c r="G160" s="20">
        <f t="shared" si="11"/>
        <v>1871114.76</v>
      </c>
    </row>
    <row r="161" spans="1:7" ht="15" customHeight="1" x14ac:dyDescent="0.25">
      <c r="A161" s="15" t="s">
        <v>57</v>
      </c>
      <c r="B161" s="12">
        <v>50201010</v>
      </c>
      <c r="C161" s="16">
        <v>310000</v>
      </c>
      <c r="D161" s="16">
        <v>310000</v>
      </c>
      <c r="E161" s="16">
        <v>185562</v>
      </c>
      <c r="F161" s="16">
        <f t="shared" si="11"/>
        <v>0</v>
      </c>
      <c r="G161" s="16">
        <f t="shared" si="11"/>
        <v>124438</v>
      </c>
    </row>
    <row r="162" spans="1:7" ht="15" customHeight="1" x14ac:dyDescent="0.25">
      <c r="A162" s="15" t="s">
        <v>58</v>
      </c>
      <c r="B162" s="12">
        <v>50202010</v>
      </c>
      <c r="C162" s="16">
        <v>410000</v>
      </c>
      <c r="D162" s="16">
        <v>410000</v>
      </c>
      <c r="E162" s="16">
        <v>366000</v>
      </c>
      <c r="F162" s="16">
        <f t="shared" si="11"/>
        <v>0</v>
      </c>
      <c r="G162" s="16">
        <f t="shared" si="11"/>
        <v>44000</v>
      </c>
    </row>
    <row r="163" spans="1:7" ht="15" customHeight="1" x14ac:dyDescent="0.25">
      <c r="A163" s="15" t="s">
        <v>59</v>
      </c>
      <c r="B163" s="12">
        <v>50203010</v>
      </c>
      <c r="C163" s="16">
        <v>215000</v>
      </c>
      <c r="D163" s="16">
        <v>107500</v>
      </c>
      <c r="E163" s="16">
        <v>15589</v>
      </c>
      <c r="F163" s="16">
        <f t="shared" si="11"/>
        <v>107500</v>
      </c>
      <c r="G163" s="16">
        <f t="shared" si="11"/>
        <v>91911</v>
      </c>
    </row>
    <row r="164" spans="1:7" ht="15" customHeight="1" x14ac:dyDescent="0.25">
      <c r="A164" s="15" t="s">
        <v>75</v>
      </c>
      <c r="B164" s="12">
        <v>50203090</v>
      </c>
      <c r="C164" s="16">
        <v>2488892</v>
      </c>
      <c r="D164" s="16">
        <v>1244446</v>
      </c>
      <c r="E164" s="16">
        <v>351183.25</v>
      </c>
      <c r="F164" s="16">
        <f t="shared" si="11"/>
        <v>1244446</v>
      </c>
      <c r="G164" s="16">
        <f t="shared" si="11"/>
        <v>893262.75</v>
      </c>
    </row>
    <row r="165" spans="1:7" ht="15" customHeight="1" x14ac:dyDescent="0.25">
      <c r="A165" s="15" t="s">
        <v>63</v>
      </c>
      <c r="B165" s="12">
        <v>50203990</v>
      </c>
      <c r="C165" s="16">
        <v>363000</v>
      </c>
      <c r="D165" s="16">
        <v>181500</v>
      </c>
      <c r="E165" s="16">
        <v>50530</v>
      </c>
      <c r="F165" s="16">
        <f t="shared" si="11"/>
        <v>181500</v>
      </c>
      <c r="G165" s="16">
        <f t="shared" si="11"/>
        <v>130970</v>
      </c>
    </row>
    <row r="166" spans="1:7" ht="15" customHeight="1" x14ac:dyDescent="0.25">
      <c r="A166" s="15" t="s">
        <v>66</v>
      </c>
      <c r="B166" s="12">
        <v>50205020</v>
      </c>
      <c r="C166" s="16">
        <v>205000</v>
      </c>
      <c r="D166" s="16">
        <v>102500</v>
      </c>
      <c r="E166" s="16">
        <v>52866.99</v>
      </c>
      <c r="F166" s="16">
        <f t="shared" si="11"/>
        <v>102500</v>
      </c>
      <c r="G166" s="16">
        <f t="shared" si="11"/>
        <v>49633.01</v>
      </c>
    </row>
    <row r="167" spans="1:7" ht="15" customHeight="1" x14ac:dyDescent="0.25">
      <c r="A167" s="15" t="s">
        <v>97</v>
      </c>
      <c r="B167" s="12">
        <v>50213040</v>
      </c>
      <c r="C167" s="16">
        <v>405000</v>
      </c>
      <c r="D167" s="16">
        <v>202500</v>
      </c>
      <c r="E167" s="16">
        <v>182625</v>
      </c>
      <c r="F167" s="16">
        <f t="shared" si="11"/>
        <v>202500</v>
      </c>
      <c r="G167" s="16">
        <f t="shared" si="11"/>
        <v>19875</v>
      </c>
    </row>
    <row r="168" spans="1:7" ht="15" customHeight="1" x14ac:dyDescent="0.25">
      <c r="A168" s="15" t="s">
        <v>68</v>
      </c>
      <c r="B168" s="12">
        <v>50213050</v>
      </c>
      <c r="C168" s="16">
        <v>5000</v>
      </c>
      <c r="D168" s="16">
        <v>5000</v>
      </c>
      <c r="E168" s="16">
        <v>0</v>
      </c>
      <c r="F168" s="16">
        <f t="shared" si="11"/>
        <v>0</v>
      </c>
      <c r="G168" s="16">
        <f t="shared" si="11"/>
        <v>5000</v>
      </c>
    </row>
    <row r="169" spans="1:7" ht="15" customHeight="1" x14ac:dyDescent="0.25">
      <c r="A169" s="15" t="s">
        <v>98</v>
      </c>
      <c r="B169" s="12">
        <v>50213060</v>
      </c>
      <c r="C169" s="16">
        <v>773500</v>
      </c>
      <c r="D169" s="16">
        <v>386750</v>
      </c>
      <c r="E169" s="16">
        <v>164250</v>
      </c>
      <c r="F169" s="16">
        <f t="shared" si="11"/>
        <v>386750</v>
      </c>
      <c r="G169" s="16">
        <f t="shared" si="11"/>
        <v>222500</v>
      </c>
    </row>
    <row r="170" spans="1:7" ht="15" customHeight="1" x14ac:dyDescent="0.25">
      <c r="A170" s="15" t="s">
        <v>52</v>
      </c>
      <c r="B170" s="12">
        <v>50216020</v>
      </c>
      <c r="C170" s="16">
        <v>26250</v>
      </c>
      <c r="D170" s="16">
        <v>13125</v>
      </c>
      <c r="E170" s="16">
        <v>0</v>
      </c>
      <c r="F170" s="16">
        <f t="shared" si="11"/>
        <v>13125</v>
      </c>
      <c r="G170" s="16">
        <f t="shared" si="11"/>
        <v>13125</v>
      </c>
    </row>
    <row r="171" spans="1:7" ht="15" customHeight="1" x14ac:dyDescent="0.25">
      <c r="A171" s="15" t="s">
        <v>99</v>
      </c>
      <c r="B171" s="12">
        <v>50299010</v>
      </c>
      <c r="C171" s="16">
        <v>10000</v>
      </c>
      <c r="D171" s="16">
        <v>10000</v>
      </c>
      <c r="E171" s="16">
        <v>0</v>
      </c>
      <c r="F171" s="16">
        <f t="shared" si="11"/>
        <v>0</v>
      </c>
      <c r="G171" s="16">
        <f t="shared" si="11"/>
        <v>10000</v>
      </c>
    </row>
    <row r="172" spans="1:7" ht="15" customHeight="1" x14ac:dyDescent="0.25">
      <c r="A172" s="15" t="s">
        <v>76</v>
      </c>
      <c r="B172" s="12">
        <v>50299020</v>
      </c>
      <c r="C172" s="16">
        <v>10000</v>
      </c>
      <c r="D172" s="16">
        <v>10000</v>
      </c>
      <c r="E172" s="16">
        <v>0</v>
      </c>
      <c r="F172" s="16">
        <f t="shared" si="11"/>
        <v>0</v>
      </c>
      <c r="G172" s="16">
        <f t="shared" si="11"/>
        <v>10000</v>
      </c>
    </row>
    <row r="173" spans="1:7" ht="15" customHeight="1" x14ac:dyDescent="0.25">
      <c r="A173" s="15" t="s">
        <v>77</v>
      </c>
      <c r="B173" s="12">
        <v>50299030</v>
      </c>
      <c r="C173" s="16">
        <v>170000</v>
      </c>
      <c r="D173" s="16">
        <v>170000</v>
      </c>
      <c r="E173" s="16">
        <v>34600</v>
      </c>
      <c r="F173" s="16">
        <f t="shared" si="11"/>
        <v>0</v>
      </c>
      <c r="G173" s="16">
        <f t="shared" si="11"/>
        <v>135400</v>
      </c>
    </row>
    <row r="174" spans="1:7" ht="15" customHeight="1" x14ac:dyDescent="0.25">
      <c r="A174" s="15" t="s">
        <v>70</v>
      </c>
      <c r="B174" s="12">
        <v>50299060</v>
      </c>
      <c r="C174" s="16">
        <v>120000</v>
      </c>
      <c r="D174" s="16">
        <v>120000</v>
      </c>
      <c r="E174" s="16">
        <v>0</v>
      </c>
      <c r="F174" s="16">
        <f t="shared" si="11"/>
        <v>0</v>
      </c>
      <c r="G174" s="16">
        <f t="shared" si="11"/>
        <v>120000</v>
      </c>
    </row>
    <row r="175" spans="1:7" ht="15" customHeight="1" x14ac:dyDescent="0.25">
      <c r="A175" s="15" t="s">
        <v>71</v>
      </c>
      <c r="B175" s="12">
        <v>50299070</v>
      </c>
      <c r="C175" s="16">
        <v>1000</v>
      </c>
      <c r="D175" s="16">
        <v>1000</v>
      </c>
      <c r="E175" s="16">
        <v>0</v>
      </c>
      <c r="F175" s="16">
        <f t="shared" si="11"/>
        <v>0</v>
      </c>
      <c r="G175" s="16">
        <f t="shared" si="11"/>
        <v>1000</v>
      </c>
    </row>
    <row r="176" spans="1:7" ht="15" customHeight="1" x14ac:dyDescent="0.25">
      <c r="B176" s="12"/>
    </row>
    <row r="177" spans="1:7" s="18" customFormat="1" ht="15" customHeight="1" x14ac:dyDescent="0.25">
      <c r="A177" s="18" t="s">
        <v>100</v>
      </c>
      <c r="B177" s="19"/>
      <c r="C177" s="20">
        <v>25000</v>
      </c>
      <c r="D177" s="20">
        <v>25000</v>
      </c>
      <c r="E177" s="20">
        <v>0</v>
      </c>
      <c r="F177" s="20">
        <f>C177-D177</f>
        <v>0</v>
      </c>
      <c r="G177" s="20">
        <f>D177-E177</f>
        <v>25000</v>
      </c>
    </row>
    <row r="178" spans="1:7" ht="15" customHeight="1" x14ac:dyDescent="0.25">
      <c r="A178" s="15" t="s">
        <v>78</v>
      </c>
      <c r="B178" s="12">
        <v>50299080</v>
      </c>
      <c r="C178" s="16">
        <v>25000</v>
      </c>
      <c r="D178" s="16">
        <v>25000</v>
      </c>
      <c r="E178" s="16">
        <v>0</v>
      </c>
      <c r="F178" s="16">
        <f>C178-D178</f>
        <v>0</v>
      </c>
      <c r="G178" s="16">
        <f>D178-E178</f>
        <v>25000</v>
      </c>
    </row>
    <row r="179" spans="1:7" ht="15" customHeight="1" x14ac:dyDescent="0.25">
      <c r="B179" s="12"/>
    </row>
    <row r="180" spans="1:7" s="18" customFormat="1" ht="15" customHeight="1" x14ac:dyDescent="0.25">
      <c r="A180" s="18" t="s">
        <v>101</v>
      </c>
      <c r="B180" s="19" t="s">
        <v>10</v>
      </c>
      <c r="C180" s="20">
        <v>25000</v>
      </c>
      <c r="D180" s="20">
        <v>0</v>
      </c>
      <c r="E180" s="20">
        <v>0</v>
      </c>
      <c r="F180" s="20">
        <f>C180-D180</f>
        <v>25000</v>
      </c>
      <c r="G180" s="20">
        <f>D180-E180</f>
        <v>0</v>
      </c>
    </row>
    <row r="181" spans="1:7" ht="15" customHeight="1" x14ac:dyDescent="0.25">
      <c r="A181" s="15" t="s">
        <v>78</v>
      </c>
      <c r="B181" s="12">
        <v>50299080</v>
      </c>
      <c r="C181" s="16">
        <v>25000</v>
      </c>
      <c r="D181" s="16">
        <v>0</v>
      </c>
      <c r="E181" s="16">
        <v>0</v>
      </c>
      <c r="F181" s="16">
        <f>C181-D181</f>
        <v>25000</v>
      </c>
      <c r="G181" s="16">
        <f>D181-E181</f>
        <v>0</v>
      </c>
    </row>
    <row r="182" spans="1:7" ht="15" customHeight="1" x14ac:dyDescent="0.25">
      <c r="B182" s="12"/>
    </row>
    <row r="183" spans="1:7" ht="15" customHeight="1" x14ac:dyDescent="0.25">
      <c r="A183" s="18" t="s">
        <v>102</v>
      </c>
      <c r="B183" s="19">
        <v>1021</v>
      </c>
      <c r="C183" s="20">
        <v>102438542</v>
      </c>
      <c r="D183" s="20">
        <v>93834242</v>
      </c>
      <c r="E183" s="20">
        <v>21922572.82</v>
      </c>
      <c r="F183" s="20">
        <f t="shared" ref="F183:G200" si="13">C183-D183</f>
        <v>8604300</v>
      </c>
      <c r="G183" s="20">
        <f t="shared" si="13"/>
        <v>71911669.180000007</v>
      </c>
    </row>
    <row r="184" spans="1:7" s="18" customFormat="1" ht="15" customHeight="1" x14ac:dyDescent="0.25">
      <c r="A184" s="18" t="s">
        <v>22</v>
      </c>
      <c r="B184" s="19">
        <v>100</v>
      </c>
      <c r="C184" s="20">
        <v>84026942</v>
      </c>
      <c r="D184" s="20">
        <v>84026942</v>
      </c>
      <c r="E184" s="20">
        <v>18908905.02</v>
      </c>
      <c r="F184" s="20">
        <f t="shared" si="13"/>
        <v>0</v>
      </c>
      <c r="G184" s="20">
        <f t="shared" si="13"/>
        <v>65118036.980000004</v>
      </c>
    </row>
    <row r="185" spans="1:7" ht="15" customHeight="1" x14ac:dyDescent="0.25">
      <c r="A185" s="15" t="s">
        <v>23</v>
      </c>
      <c r="B185" s="12">
        <v>50101010</v>
      </c>
      <c r="C185" s="16">
        <v>52668852</v>
      </c>
      <c r="D185" s="16">
        <v>52668852</v>
      </c>
      <c r="E185" s="16">
        <v>12385839.65</v>
      </c>
      <c r="F185" s="16">
        <f t="shared" si="13"/>
        <v>0</v>
      </c>
      <c r="G185" s="16">
        <f t="shared" si="13"/>
        <v>40283012.350000001</v>
      </c>
    </row>
    <row r="186" spans="1:7" ht="15" customHeight="1" x14ac:dyDescent="0.25">
      <c r="A186" s="15" t="s">
        <v>24</v>
      </c>
      <c r="B186" s="12">
        <v>50101020</v>
      </c>
      <c r="C186" s="16">
        <v>7000000</v>
      </c>
      <c r="D186" s="16">
        <v>7000000</v>
      </c>
      <c r="E186" s="16">
        <v>3228233.49</v>
      </c>
      <c r="F186" s="16">
        <f t="shared" si="13"/>
        <v>0</v>
      </c>
      <c r="G186" s="16">
        <f t="shared" si="13"/>
        <v>3771766.51</v>
      </c>
    </row>
    <row r="187" spans="1:7" ht="15" customHeight="1" x14ac:dyDescent="0.25">
      <c r="A187" s="15" t="s">
        <v>25</v>
      </c>
      <c r="B187" s="12">
        <v>50102010</v>
      </c>
      <c r="C187" s="16">
        <v>2088000</v>
      </c>
      <c r="D187" s="16">
        <v>2088000</v>
      </c>
      <c r="E187" s="16">
        <v>486465.41</v>
      </c>
      <c r="F187" s="16">
        <f t="shared" si="13"/>
        <v>0</v>
      </c>
      <c r="G187" s="16">
        <f t="shared" si="13"/>
        <v>1601534.59</v>
      </c>
    </row>
    <row r="188" spans="1:7" ht="15" customHeight="1" x14ac:dyDescent="0.25">
      <c r="A188" s="15" t="s">
        <v>26</v>
      </c>
      <c r="B188" s="12">
        <v>50102020</v>
      </c>
      <c r="C188" s="16">
        <v>1812000</v>
      </c>
      <c r="D188" s="16">
        <v>1812000</v>
      </c>
      <c r="E188" s="16">
        <v>430050</v>
      </c>
      <c r="F188" s="16">
        <f t="shared" si="13"/>
        <v>0</v>
      </c>
      <c r="G188" s="16">
        <f t="shared" si="13"/>
        <v>1381950</v>
      </c>
    </row>
    <row r="189" spans="1:7" ht="15" customHeight="1" x14ac:dyDescent="0.25">
      <c r="A189" s="15" t="s">
        <v>27</v>
      </c>
      <c r="B189" s="12">
        <v>50102030</v>
      </c>
      <c r="C189" s="16">
        <v>1812000</v>
      </c>
      <c r="D189" s="16">
        <v>1812000</v>
      </c>
      <c r="E189" s="16">
        <v>44500</v>
      </c>
      <c r="F189" s="16">
        <f t="shared" si="13"/>
        <v>0</v>
      </c>
      <c r="G189" s="16">
        <f t="shared" si="13"/>
        <v>1767500</v>
      </c>
    </row>
    <row r="190" spans="1:7" ht="15" customHeight="1" x14ac:dyDescent="0.25">
      <c r="A190" s="15" t="s">
        <v>28</v>
      </c>
      <c r="B190" s="12">
        <v>50102040</v>
      </c>
      <c r="C190" s="16">
        <v>609000</v>
      </c>
      <c r="D190" s="16">
        <v>609000</v>
      </c>
      <c r="E190" s="16">
        <v>574000</v>
      </c>
      <c r="F190" s="16">
        <f t="shared" si="13"/>
        <v>0</v>
      </c>
      <c r="G190" s="16">
        <f t="shared" si="13"/>
        <v>35000</v>
      </c>
    </row>
    <row r="191" spans="1:7" ht="15" customHeight="1" x14ac:dyDescent="0.25">
      <c r="A191" s="15" t="s">
        <v>30</v>
      </c>
      <c r="B191" s="12">
        <v>50102120</v>
      </c>
      <c r="C191" s="16">
        <v>5000</v>
      </c>
      <c r="D191" s="16">
        <v>5000</v>
      </c>
      <c r="E191" s="16">
        <v>5000</v>
      </c>
      <c r="F191" s="16">
        <f t="shared" si="13"/>
        <v>0</v>
      </c>
      <c r="G191" s="16">
        <f t="shared" si="13"/>
        <v>0</v>
      </c>
    </row>
    <row r="192" spans="1:7" ht="15" customHeight="1" x14ac:dyDescent="0.25">
      <c r="A192" s="15" t="s">
        <v>32</v>
      </c>
      <c r="B192" s="12">
        <v>50102140</v>
      </c>
      <c r="C192" s="16">
        <v>4389071</v>
      </c>
      <c r="D192" s="16">
        <v>4389071</v>
      </c>
      <c r="E192" s="16">
        <v>0</v>
      </c>
      <c r="F192" s="16">
        <f t="shared" si="13"/>
        <v>0</v>
      </c>
      <c r="G192" s="16">
        <f t="shared" si="13"/>
        <v>4389071</v>
      </c>
    </row>
    <row r="193" spans="1:7" ht="15" customHeight="1" x14ac:dyDescent="0.25">
      <c r="A193" s="15" t="s">
        <v>33</v>
      </c>
      <c r="B193" s="12">
        <v>50102150</v>
      </c>
      <c r="C193" s="16">
        <v>435000</v>
      </c>
      <c r="D193" s="16">
        <v>435000</v>
      </c>
      <c r="E193" s="16">
        <v>0</v>
      </c>
      <c r="F193" s="16">
        <f t="shared" si="13"/>
        <v>0</v>
      </c>
      <c r="G193" s="16">
        <f t="shared" si="13"/>
        <v>435000</v>
      </c>
    </row>
    <row r="194" spans="1:7" ht="15" customHeight="1" x14ac:dyDescent="0.25">
      <c r="A194" s="15" t="s">
        <v>94</v>
      </c>
      <c r="B194" s="12">
        <v>50102990</v>
      </c>
      <c r="C194" s="16">
        <v>609000</v>
      </c>
      <c r="D194" s="16">
        <v>609000</v>
      </c>
      <c r="E194" s="16">
        <v>0</v>
      </c>
      <c r="F194" s="16">
        <f t="shared" si="13"/>
        <v>0</v>
      </c>
      <c r="G194" s="16">
        <f t="shared" si="13"/>
        <v>609000</v>
      </c>
    </row>
    <row r="195" spans="1:7" ht="15" customHeight="1" x14ac:dyDescent="0.25">
      <c r="A195" s="15" t="s">
        <v>95</v>
      </c>
      <c r="B195" s="12">
        <v>50102990</v>
      </c>
      <c r="C195" s="16">
        <v>4389071</v>
      </c>
      <c r="D195" s="16">
        <v>4389071</v>
      </c>
      <c r="E195" s="16">
        <v>0</v>
      </c>
      <c r="F195" s="16">
        <f t="shared" si="13"/>
        <v>0</v>
      </c>
      <c r="G195" s="16">
        <f t="shared" si="13"/>
        <v>4389071</v>
      </c>
    </row>
    <row r="196" spans="1:7" ht="15" customHeight="1" x14ac:dyDescent="0.25">
      <c r="A196" s="15" t="s">
        <v>36</v>
      </c>
      <c r="B196" s="12">
        <v>50103010</v>
      </c>
      <c r="C196" s="16">
        <v>6320263</v>
      </c>
      <c r="D196" s="16">
        <v>6320263</v>
      </c>
      <c r="E196" s="16">
        <v>1417231.84</v>
      </c>
      <c r="F196" s="16">
        <f t="shared" si="13"/>
        <v>0</v>
      </c>
      <c r="G196" s="16">
        <f t="shared" si="13"/>
        <v>4903031.16</v>
      </c>
    </row>
    <row r="197" spans="1:7" ht="15" customHeight="1" x14ac:dyDescent="0.25">
      <c r="A197" s="15" t="s">
        <v>37</v>
      </c>
      <c r="B197" s="12">
        <v>50103020</v>
      </c>
      <c r="C197" s="16">
        <v>208800</v>
      </c>
      <c r="D197" s="16">
        <v>208800</v>
      </c>
      <c r="E197" s="16">
        <v>47800</v>
      </c>
      <c r="F197" s="16">
        <f t="shared" si="13"/>
        <v>0</v>
      </c>
      <c r="G197" s="16">
        <f t="shared" si="13"/>
        <v>161000</v>
      </c>
    </row>
    <row r="198" spans="1:7" ht="15" customHeight="1" x14ac:dyDescent="0.25">
      <c r="A198" s="15" t="s">
        <v>38</v>
      </c>
      <c r="B198" s="12">
        <v>50103030</v>
      </c>
      <c r="C198" s="16">
        <v>1141485</v>
      </c>
      <c r="D198" s="16">
        <v>1141485</v>
      </c>
      <c r="E198" s="16">
        <v>265884.63</v>
      </c>
      <c r="F198" s="16">
        <f t="shared" si="13"/>
        <v>0</v>
      </c>
      <c r="G198" s="16">
        <f t="shared" si="13"/>
        <v>875600.37</v>
      </c>
    </row>
    <row r="199" spans="1:7" ht="15" customHeight="1" x14ac:dyDescent="0.25">
      <c r="A199" s="15" t="s">
        <v>39</v>
      </c>
      <c r="B199" s="12">
        <v>50103040</v>
      </c>
      <c r="C199" s="16">
        <v>104400</v>
      </c>
      <c r="D199" s="16">
        <v>104400</v>
      </c>
      <c r="E199" s="16">
        <v>23900</v>
      </c>
      <c r="F199" s="16">
        <f t="shared" si="13"/>
        <v>0</v>
      </c>
      <c r="G199" s="16">
        <f t="shared" si="13"/>
        <v>80500</v>
      </c>
    </row>
    <row r="200" spans="1:7" ht="15" customHeight="1" x14ac:dyDescent="0.25">
      <c r="A200" s="15" t="s">
        <v>96</v>
      </c>
      <c r="B200" s="12">
        <v>50104990</v>
      </c>
      <c r="C200" s="16">
        <v>435000</v>
      </c>
      <c r="D200" s="16">
        <v>435000</v>
      </c>
      <c r="E200" s="16">
        <v>0</v>
      </c>
      <c r="F200" s="16">
        <f t="shared" si="13"/>
        <v>0</v>
      </c>
      <c r="G200" s="16">
        <f t="shared" si="13"/>
        <v>435000</v>
      </c>
    </row>
    <row r="201" spans="1:7" ht="15" customHeight="1" x14ac:dyDescent="0.25">
      <c r="B201" s="12"/>
    </row>
    <row r="202" spans="1:7" s="18" customFormat="1" ht="15" customHeight="1" x14ac:dyDescent="0.25">
      <c r="A202" s="18" t="s">
        <v>41</v>
      </c>
      <c r="B202" s="19">
        <v>200</v>
      </c>
      <c r="C202" s="20">
        <v>18411600</v>
      </c>
      <c r="D202" s="20">
        <v>9807300</v>
      </c>
      <c r="E202" s="20">
        <v>3013667.8</v>
      </c>
      <c r="F202" s="20">
        <f t="shared" ref="F202:G221" si="14">C202-D202</f>
        <v>8604300</v>
      </c>
      <c r="G202" s="20">
        <f t="shared" si="14"/>
        <v>6793632.2000000002</v>
      </c>
    </row>
    <row r="203" spans="1:7" s="18" customFormat="1" ht="15" customHeight="1" x14ac:dyDescent="0.25">
      <c r="A203" s="21" t="s">
        <v>651</v>
      </c>
      <c r="B203" s="19"/>
      <c r="C203" s="20">
        <f>SUM(C204:C221)</f>
        <v>8061600</v>
      </c>
      <c r="D203" s="20">
        <f t="shared" ref="D203:E203" si="15">SUM(D204:D221)</f>
        <v>4617300</v>
      </c>
      <c r="E203" s="20">
        <f t="shared" si="15"/>
        <v>1014937.89</v>
      </c>
      <c r="F203" s="20">
        <f t="shared" si="14"/>
        <v>3444300</v>
      </c>
      <c r="G203" s="20">
        <f t="shared" si="14"/>
        <v>3602362.11</v>
      </c>
    </row>
    <row r="204" spans="1:7" ht="15" customHeight="1" x14ac:dyDescent="0.25">
      <c r="A204" s="15" t="s">
        <v>57</v>
      </c>
      <c r="B204" s="12">
        <v>50201010</v>
      </c>
      <c r="C204" s="16">
        <v>100000</v>
      </c>
      <c r="D204" s="16">
        <v>50000</v>
      </c>
      <c r="E204" s="16">
        <v>0</v>
      </c>
      <c r="F204" s="16">
        <f t="shared" si="14"/>
        <v>50000</v>
      </c>
      <c r="G204" s="16">
        <f t="shared" si="14"/>
        <v>50000</v>
      </c>
    </row>
    <row r="205" spans="1:7" ht="15" customHeight="1" x14ac:dyDescent="0.25">
      <c r="A205" s="15" t="s">
        <v>58</v>
      </c>
      <c r="B205" s="12">
        <v>50202010</v>
      </c>
      <c r="C205" s="16">
        <v>150000</v>
      </c>
      <c r="D205" s="16">
        <v>75000</v>
      </c>
      <c r="E205" s="16">
        <v>5000</v>
      </c>
      <c r="F205" s="16">
        <f t="shared" si="14"/>
        <v>75000</v>
      </c>
      <c r="G205" s="16">
        <f t="shared" si="14"/>
        <v>70000</v>
      </c>
    </row>
    <row r="206" spans="1:7" ht="15" customHeight="1" x14ac:dyDescent="0.25">
      <c r="A206" s="15" t="s">
        <v>59</v>
      </c>
      <c r="B206" s="12">
        <v>50203010</v>
      </c>
      <c r="C206" s="16">
        <v>290000</v>
      </c>
      <c r="D206" s="16">
        <v>145000</v>
      </c>
      <c r="E206" s="16">
        <v>78368.5</v>
      </c>
      <c r="F206" s="16">
        <f t="shared" si="14"/>
        <v>145000</v>
      </c>
      <c r="G206" s="16">
        <f t="shared" si="14"/>
        <v>66631.5</v>
      </c>
    </row>
    <row r="207" spans="1:7" ht="15" customHeight="1" x14ac:dyDescent="0.25">
      <c r="A207" s="15" t="s">
        <v>75</v>
      </c>
      <c r="B207" s="12">
        <v>50203090</v>
      </c>
      <c r="C207" s="16">
        <v>1600000</v>
      </c>
      <c r="D207" s="16">
        <v>800000</v>
      </c>
      <c r="E207" s="16">
        <v>72274.39</v>
      </c>
      <c r="F207" s="16">
        <f t="shared" si="14"/>
        <v>800000</v>
      </c>
      <c r="G207" s="16">
        <f t="shared" si="14"/>
        <v>727725.61</v>
      </c>
    </row>
    <row r="208" spans="1:7" ht="15" customHeight="1" x14ac:dyDescent="0.25">
      <c r="A208" s="15" t="s">
        <v>63</v>
      </c>
      <c r="B208" s="12">
        <v>50203990</v>
      </c>
      <c r="C208" s="16">
        <v>430000</v>
      </c>
      <c r="D208" s="16">
        <v>215000</v>
      </c>
      <c r="E208" s="16">
        <v>20145</v>
      </c>
      <c r="F208" s="16">
        <f t="shared" si="14"/>
        <v>215000</v>
      </c>
      <c r="G208" s="16">
        <f t="shared" si="14"/>
        <v>194855</v>
      </c>
    </row>
    <row r="209" spans="1:7" ht="15" customHeight="1" x14ac:dyDescent="0.25">
      <c r="A209" s="15" t="s">
        <v>64</v>
      </c>
      <c r="B209" s="12">
        <v>50204010</v>
      </c>
      <c r="C209" s="16">
        <v>60000</v>
      </c>
      <c r="D209" s="16">
        <v>30000</v>
      </c>
      <c r="E209" s="16">
        <v>29240</v>
      </c>
      <c r="F209" s="16">
        <f t="shared" si="14"/>
        <v>30000</v>
      </c>
      <c r="G209" s="16">
        <f t="shared" si="14"/>
        <v>760</v>
      </c>
    </row>
    <row r="210" spans="1:7" ht="15" customHeight="1" x14ac:dyDescent="0.25">
      <c r="A210" s="15" t="s">
        <v>65</v>
      </c>
      <c r="B210" s="12">
        <v>50205010</v>
      </c>
      <c r="C210" s="16">
        <v>10000</v>
      </c>
      <c r="D210" s="16">
        <v>10000</v>
      </c>
      <c r="E210" s="16">
        <v>0</v>
      </c>
      <c r="F210" s="16">
        <f t="shared" si="14"/>
        <v>0</v>
      </c>
      <c r="G210" s="16">
        <f t="shared" si="14"/>
        <v>10000</v>
      </c>
    </row>
    <row r="211" spans="1:7" ht="15" customHeight="1" x14ac:dyDescent="0.25">
      <c r="A211" s="15" t="s">
        <v>66</v>
      </c>
      <c r="B211" s="12">
        <v>50205020</v>
      </c>
      <c r="C211" s="16">
        <v>672000</v>
      </c>
      <c r="D211" s="16">
        <v>336000</v>
      </c>
      <c r="E211" s="16">
        <v>169000</v>
      </c>
      <c r="F211" s="16">
        <f t="shared" si="14"/>
        <v>336000</v>
      </c>
      <c r="G211" s="16">
        <f t="shared" si="14"/>
        <v>167000</v>
      </c>
    </row>
    <row r="212" spans="1:7" ht="15" customHeight="1" x14ac:dyDescent="0.25">
      <c r="A212" s="15" t="s">
        <v>103</v>
      </c>
      <c r="B212" s="12">
        <v>50205030</v>
      </c>
      <c r="C212" s="16">
        <v>764000</v>
      </c>
      <c r="D212" s="16">
        <v>764000</v>
      </c>
      <c r="E212" s="16">
        <v>0</v>
      </c>
      <c r="F212" s="16">
        <f t="shared" si="14"/>
        <v>0</v>
      </c>
      <c r="G212" s="16">
        <f t="shared" si="14"/>
        <v>764000</v>
      </c>
    </row>
    <row r="213" spans="1:7" ht="15" customHeight="1" x14ac:dyDescent="0.25">
      <c r="A213" s="15" t="s">
        <v>68</v>
      </c>
      <c r="B213" s="12">
        <v>50213050</v>
      </c>
      <c r="C213" s="16">
        <v>410000</v>
      </c>
      <c r="D213" s="16">
        <v>205000</v>
      </c>
      <c r="E213" s="16">
        <v>0</v>
      </c>
      <c r="F213" s="16">
        <f t="shared" si="14"/>
        <v>205000</v>
      </c>
      <c r="G213" s="16">
        <f t="shared" si="14"/>
        <v>205000</v>
      </c>
    </row>
    <row r="214" spans="1:7" ht="15" customHeight="1" x14ac:dyDescent="0.25">
      <c r="A214" s="15" t="s">
        <v>98</v>
      </c>
      <c r="B214" s="12">
        <v>50213060</v>
      </c>
      <c r="C214" s="16">
        <v>2853600</v>
      </c>
      <c r="D214" s="16">
        <v>1426800</v>
      </c>
      <c r="E214" s="16">
        <v>452750</v>
      </c>
      <c r="F214" s="16">
        <f t="shared" si="14"/>
        <v>1426800</v>
      </c>
      <c r="G214" s="16">
        <f t="shared" si="14"/>
        <v>974050</v>
      </c>
    </row>
    <row r="215" spans="1:7" ht="15" customHeight="1" x14ac:dyDescent="0.25">
      <c r="A215" s="15" t="s">
        <v>52</v>
      </c>
      <c r="B215" s="12">
        <v>50216020</v>
      </c>
      <c r="C215" s="16">
        <v>28000</v>
      </c>
      <c r="D215" s="16">
        <v>14000</v>
      </c>
      <c r="E215" s="16">
        <v>0</v>
      </c>
      <c r="F215" s="16">
        <f t="shared" si="14"/>
        <v>14000</v>
      </c>
      <c r="G215" s="16">
        <f t="shared" si="14"/>
        <v>14000</v>
      </c>
    </row>
    <row r="216" spans="1:7" ht="15" customHeight="1" x14ac:dyDescent="0.25">
      <c r="A216" s="15" t="s">
        <v>99</v>
      </c>
      <c r="B216" s="12">
        <v>50299010</v>
      </c>
      <c r="C216" s="16">
        <v>35000</v>
      </c>
      <c r="D216" s="16">
        <v>17500</v>
      </c>
      <c r="E216" s="16">
        <v>0</v>
      </c>
      <c r="F216" s="16">
        <f t="shared" si="14"/>
        <v>17500</v>
      </c>
      <c r="G216" s="16">
        <f t="shared" si="14"/>
        <v>17500</v>
      </c>
    </row>
    <row r="217" spans="1:7" ht="15" customHeight="1" x14ac:dyDescent="0.25">
      <c r="A217" s="15" t="s">
        <v>76</v>
      </c>
      <c r="B217" s="12">
        <v>50299020</v>
      </c>
      <c r="C217" s="16">
        <v>395000</v>
      </c>
      <c r="D217" s="16">
        <v>395000</v>
      </c>
      <c r="E217" s="16">
        <v>188160</v>
      </c>
      <c r="F217" s="16">
        <f t="shared" si="14"/>
        <v>0</v>
      </c>
      <c r="G217" s="16">
        <f t="shared" si="14"/>
        <v>206840</v>
      </c>
    </row>
    <row r="218" spans="1:7" ht="15" customHeight="1" x14ac:dyDescent="0.25">
      <c r="A218" s="15" t="s">
        <v>69</v>
      </c>
      <c r="B218" s="12">
        <v>50299050</v>
      </c>
      <c r="C218" s="16">
        <v>1000</v>
      </c>
      <c r="D218" s="16">
        <v>1000</v>
      </c>
      <c r="E218" s="16">
        <v>0</v>
      </c>
      <c r="F218" s="16">
        <f t="shared" si="14"/>
        <v>0</v>
      </c>
      <c r="G218" s="16">
        <f t="shared" si="14"/>
        <v>1000</v>
      </c>
    </row>
    <row r="219" spans="1:7" ht="15" customHeight="1" x14ac:dyDescent="0.25">
      <c r="A219" s="15" t="s">
        <v>70</v>
      </c>
      <c r="B219" s="12">
        <v>50299060</v>
      </c>
      <c r="C219" s="16">
        <v>210000</v>
      </c>
      <c r="D219" s="16">
        <v>105000</v>
      </c>
      <c r="E219" s="16">
        <v>0</v>
      </c>
      <c r="F219" s="16">
        <f t="shared" si="14"/>
        <v>105000</v>
      </c>
      <c r="G219" s="16">
        <f t="shared" si="14"/>
        <v>105000</v>
      </c>
    </row>
    <row r="220" spans="1:7" ht="15" customHeight="1" x14ac:dyDescent="0.25">
      <c r="A220" s="15" t="s">
        <v>71</v>
      </c>
      <c r="B220" s="12">
        <v>50299070</v>
      </c>
      <c r="C220" s="16">
        <v>3000</v>
      </c>
      <c r="D220" s="16">
        <v>3000</v>
      </c>
      <c r="E220" s="16">
        <v>0</v>
      </c>
      <c r="F220" s="16">
        <f t="shared" si="14"/>
        <v>0</v>
      </c>
      <c r="G220" s="16">
        <f t="shared" si="14"/>
        <v>3000</v>
      </c>
    </row>
    <row r="221" spans="1:7" ht="15" customHeight="1" x14ac:dyDescent="0.25">
      <c r="A221" s="15" t="s">
        <v>88</v>
      </c>
      <c r="B221" s="12">
        <v>50299990</v>
      </c>
      <c r="C221" s="16">
        <v>50000</v>
      </c>
      <c r="D221" s="16">
        <v>25000</v>
      </c>
      <c r="E221" s="16">
        <v>0</v>
      </c>
      <c r="F221" s="16">
        <f t="shared" si="14"/>
        <v>25000</v>
      </c>
      <c r="G221" s="16">
        <f t="shared" si="14"/>
        <v>25000</v>
      </c>
    </row>
    <row r="222" spans="1:7" ht="15" customHeight="1" x14ac:dyDescent="0.25">
      <c r="B222" s="12"/>
    </row>
    <row r="223" spans="1:7" ht="15" customHeight="1" x14ac:dyDescent="0.25">
      <c r="A223" s="21" t="s">
        <v>652</v>
      </c>
      <c r="B223" s="12"/>
      <c r="C223" s="20">
        <f>SUM(C224:C228)</f>
        <v>695000</v>
      </c>
      <c r="D223" s="20">
        <f t="shared" ref="D223:E223" si="16">SUM(D224:D228)</f>
        <v>347500</v>
      </c>
      <c r="E223" s="20">
        <f t="shared" si="16"/>
        <v>102672</v>
      </c>
      <c r="F223" s="20">
        <f t="shared" ref="F223:G228" si="17">C223-D223</f>
        <v>347500</v>
      </c>
      <c r="G223" s="20">
        <f t="shared" si="17"/>
        <v>244828</v>
      </c>
    </row>
    <row r="224" spans="1:7" ht="15" customHeight="1" x14ac:dyDescent="0.25">
      <c r="A224" s="15" t="s">
        <v>57</v>
      </c>
      <c r="B224" s="12">
        <v>50201010</v>
      </c>
      <c r="C224" s="16">
        <v>50000</v>
      </c>
      <c r="D224" s="16">
        <v>25000</v>
      </c>
      <c r="E224" s="16">
        <v>0</v>
      </c>
      <c r="F224" s="16">
        <f t="shared" si="17"/>
        <v>25000</v>
      </c>
      <c r="G224" s="16">
        <f t="shared" si="17"/>
        <v>25000</v>
      </c>
    </row>
    <row r="225" spans="1:7" ht="15" customHeight="1" x14ac:dyDescent="0.25">
      <c r="A225" s="15" t="s">
        <v>58</v>
      </c>
      <c r="B225" s="12">
        <v>50202010</v>
      </c>
      <c r="C225" s="16">
        <v>75000</v>
      </c>
      <c r="D225" s="16">
        <v>37500</v>
      </c>
      <c r="E225" s="16">
        <v>0</v>
      </c>
      <c r="F225" s="16">
        <f t="shared" si="17"/>
        <v>37500</v>
      </c>
      <c r="G225" s="16">
        <f t="shared" si="17"/>
        <v>37500</v>
      </c>
    </row>
    <row r="226" spans="1:7" ht="15" customHeight="1" x14ac:dyDescent="0.25">
      <c r="A226" s="15" t="s">
        <v>59</v>
      </c>
      <c r="B226" s="12">
        <v>50203010</v>
      </c>
      <c r="C226" s="16">
        <v>15000</v>
      </c>
      <c r="D226" s="16">
        <v>7500</v>
      </c>
      <c r="E226" s="16">
        <v>5021</v>
      </c>
      <c r="F226" s="16">
        <f t="shared" si="17"/>
        <v>7500</v>
      </c>
      <c r="G226" s="16">
        <f t="shared" si="17"/>
        <v>2479</v>
      </c>
    </row>
    <row r="227" spans="1:7" ht="15" customHeight="1" x14ac:dyDescent="0.25">
      <c r="A227" s="15" t="s">
        <v>75</v>
      </c>
      <c r="B227" s="12">
        <v>50203090</v>
      </c>
      <c r="C227" s="16">
        <v>550000</v>
      </c>
      <c r="D227" s="16">
        <v>275000</v>
      </c>
      <c r="E227" s="16">
        <v>95261</v>
      </c>
      <c r="F227" s="16">
        <f t="shared" si="17"/>
        <v>275000</v>
      </c>
      <c r="G227" s="16">
        <f t="shared" si="17"/>
        <v>179739</v>
      </c>
    </row>
    <row r="228" spans="1:7" ht="15" customHeight="1" x14ac:dyDescent="0.25">
      <c r="A228" s="15" t="s">
        <v>63</v>
      </c>
      <c r="B228" s="12">
        <v>50203990</v>
      </c>
      <c r="C228" s="16">
        <v>5000</v>
      </c>
      <c r="D228" s="16">
        <v>2500</v>
      </c>
      <c r="E228" s="16">
        <v>2390</v>
      </c>
      <c r="F228" s="16">
        <f t="shared" si="17"/>
        <v>2500</v>
      </c>
      <c r="G228" s="16">
        <f t="shared" si="17"/>
        <v>110</v>
      </c>
    </row>
    <row r="229" spans="1:7" ht="15" customHeight="1" x14ac:dyDescent="0.25">
      <c r="B229" s="12"/>
    </row>
    <row r="230" spans="1:7" ht="15" customHeight="1" x14ac:dyDescent="0.25">
      <c r="A230" s="21" t="s">
        <v>653</v>
      </c>
      <c r="B230" s="12"/>
      <c r="C230" s="20">
        <f>SUM(C231:C235)</f>
        <v>695000</v>
      </c>
      <c r="D230" s="20">
        <f t="shared" ref="D230:E230" si="18">SUM(D231:D235)</f>
        <v>347500</v>
      </c>
      <c r="E230" s="20">
        <f t="shared" si="18"/>
        <v>167204.79999999999</v>
      </c>
      <c r="F230" s="20">
        <f t="shared" ref="F230:G235" si="19">C230-D230</f>
        <v>347500</v>
      </c>
      <c r="G230" s="20">
        <f t="shared" si="19"/>
        <v>180295.2</v>
      </c>
    </row>
    <row r="231" spans="1:7" ht="15" customHeight="1" x14ac:dyDescent="0.25">
      <c r="A231" s="15" t="s">
        <v>57</v>
      </c>
      <c r="B231" s="12">
        <v>50201010</v>
      </c>
      <c r="C231" s="16">
        <v>50000</v>
      </c>
      <c r="D231" s="16">
        <v>25000</v>
      </c>
      <c r="E231" s="16">
        <v>22260</v>
      </c>
      <c r="F231" s="16">
        <f t="shared" si="19"/>
        <v>25000</v>
      </c>
      <c r="G231" s="16">
        <f t="shared" si="19"/>
        <v>2740</v>
      </c>
    </row>
    <row r="232" spans="1:7" ht="15" customHeight="1" x14ac:dyDescent="0.25">
      <c r="A232" s="15" t="s">
        <v>58</v>
      </c>
      <c r="B232" s="12">
        <v>50202010</v>
      </c>
      <c r="C232" s="16">
        <v>75000</v>
      </c>
      <c r="D232" s="16">
        <v>37500</v>
      </c>
      <c r="E232" s="16">
        <v>37500</v>
      </c>
      <c r="F232" s="16">
        <f t="shared" si="19"/>
        <v>37500</v>
      </c>
      <c r="G232" s="16">
        <f t="shared" si="19"/>
        <v>0</v>
      </c>
    </row>
    <row r="233" spans="1:7" ht="15" customHeight="1" x14ac:dyDescent="0.25">
      <c r="A233" s="15" t="s">
        <v>59</v>
      </c>
      <c r="B233" s="12">
        <v>50203010</v>
      </c>
      <c r="C233" s="16">
        <v>15000</v>
      </c>
      <c r="D233" s="16">
        <v>7500</v>
      </c>
      <c r="E233" s="16">
        <v>6546</v>
      </c>
      <c r="F233" s="16">
        <f t="shared" si="19"/>
        <v>7500</v>
      </c>
      <c r="G233" s="16">
        <f t="shared" si="19"/>
        <v>954</v>
      </c>
    </row>
    <row r="234" spans="1:7" ht="15" customHeight="1" x14ac:dyDescent="0.25">
      <c r="A234" s="15" t="s">
        <v>75</v>
      </c>
      <c r="B234" s="12">
        <v>50203090</v>
      </c>
      <c r="C234" s="16">
        <v>550000</v>
      </c>
      <c r="D234" s="16">
        <v>275000</v>
      </c>
      <c r="E234" s="16">
        <v>98478.8</v>
      </c>
      <c r="F234" s="16">
        <f t="shared" si="19"/>
        <v>275000</v>
      </c>
      <c r="G234" s="16">
        <f t="shared" si="19"/>
        <v>176521.2</v>
      </c>
    </row>
    <row r="235" spans="1:7" ht="15" customHeight="1" x14ac:dyDescent="0.25">
      <c r="A235" s="15" t="s">
        <v>63</v>
      </c>
      <c r="B235" s="12">
        <v>50203990</v>
      </c>
      <c r="C235" s="16">
        <v>5000</v>
      </c>
      <c r="D235" s="16">
        <v>2500</v>
      </c>
      <c r="E235" s="16">
        <v>2420</v>
      </c>
      <c r="F235" s="16">
        <f t="shared" si="19"/>
        <v>2500</v>
      </c>
      <c r="G235" s="16">
        <f t="shared" si="19"/>
        <v>80</v>
      </c>
    </row>
    <row r="236" spans="1:7" ht="15" customHeight="1" x14ac:dyDescent="0.25">
      <c r="B236" s="12"/>
    </row>
    <row r="237" spans="1:7" ht="15" customHeight="1" x14ac:dyDescent="0.25">
      <c r="A237" s="21" t="s">
        <v>654</v>
      </c>
      <c r="B237" s="12"/>
      <c r="C237" s="20">
        <f>SUM(C238:C242)</f>
        <v>695000</v>
      </c>
      <c r="D237" s="20">
        <f t="shared" ref="D237:E237" si="20">SUM(D238:D242)</f>
        <v>347500</v>
      </c>
      <c r="E237" s="20">
        <f t="shared" si="20"/>
        <v>33764</v>
      </c>
      <c r="F237" s="20">
        <f t="shared" ref="F237:G242" si="21">C237-D237</f>
        <v>347500</v>
      </c>
      <c r="G237" s="20">
        <f t="shared" si="21"/>
        <v>313736</v>
      </c>
    </row>
    <row r="238" spans="1:7" ht="15" customHeight="1" x14ac:dyDescent="0.25">
      <c r="A238" s="15" t="s">
        <v>57</v>
      </c>
      <c r="B238" s="12">
        <v>50201010</v>
      </c>
      <c r="C238" s="16">
        <v>50000</v>
      </c>
      <c r="D238" s="16">
        <v>25000</v>
      </c>
      <c r="E238" s="16">
        <v>0</v>
      </c>
      <c r="F238" s="16">
        <f t="shared" si="21"/>
        <v>25000</v>
      </c>
      <c r="G238" s="16">
        <f t="shared" si="21"/>
        <v>25000</v>
      </c>
    </row>
    <row r="239" spans="1:7" ht="15" customHeight="1" x14ac:dyDescent="0.25">
      <c r="A239" s="15" t="s">
        <v>58</v>
      </c>
      <c r="B239" s="12">
        <v>50202010</v>
      </c>
      <c r="C239" s="16">
        <v>75000</v>
      </c>
      <c r="D239" s="16">
        <v>37500</v>
      </c>
      <c r="E239" s="16">
        <v>0</v>
      </c>
      <c r="F239" s="16">
        <f t="shared" si="21"/>
        <v>37500</v>
      </c>
      <c r="G239" s="16">
        <f t="shared" si="21"/>
        <v>37500</v>
      </c>
    </row>
    <row r="240" spans="1:7" ht="15" customHeight="1" x14ac:dyDescent="0.25">
      <c r="A240" s="15" t="s">
        <v>59</v>
      </c>
      <c r="B240" s="12">
        <v>50203010</v>
      </c>
      <c r="C240" s="16">
        <v>15000</v>
      </c>
      <c r="D240" s="16">
        <v>7500</v>
      </c>
      <c r="E240" s="16">
        <v>5130</v>
      </c>
      <c r="F240" s="16">
        <f t="shared" si="21"/>
        <v>7500</v>
      </c>
      <c r="G240" s="16">
        <f t="shared" si="21"/>
        <v>2370</v>
      </c>
    </row>
    <row r="241" spans="1:7" ht="15" customHeight="1" x14ac:dyDescent="0.25">
      <c r="A241" s="15" t="s">
        <v>75</v>
      </c>
      <c r="B241" s="12">
        <v>50203090</v>
      </c>
      <c r="C241" s="16">
        <v>550000</v>
      </c>
      <c r="D241" s="16">
        <v>275000</v>
      </c>
      <c r="E241" s="16">
        <v>26326</v>
      </c>
      <c r="F241" s="16">
        <f t="shared" si="21"/>
        <v>275000</v>
      </c>
      <c r="G241" s="16">
        <f t="shared" si="21"/>
        <v>248674</v>
      </c>
    </row>
    <row r="242" spans="1:7" ht="15" customHeight="1" x14ac:dyDescent="0.25">
      <c r="A242" s="15" t="s">
        <v>63</v>
      </c>
      <c r="B242" s="12">
        <v>50203990</v>
      </c>
      <c r="C242" s="16">
        <v>5000</v>
      </c>
      <c r="D242" s="16">
        <v>2500</v>
      </c>
      <c r="E242" s="16">
        <v>2308</v>
      </c>
      <c r="F242" s="16">
        <f t="shared" si="21"/>
        <v>2500</v>
      </c>
      <c r="G242" s="16">
        <f t="shared" si="21"/>
        <v>192</v>
      </c>
    </row>
    <row r="243" spans="1:7" ht="15" customHeight="1" x14ac:dyDescent="0.25">
      <c r="B243" s="12"/>
    </row>
    <row r="244" spans="1:7" ht="15" customHeight="1" x14ac:dyDescent="0.25">
      <c r="A244" s="21" t="s">
        <v>655</v>
      </c>
      <c r="B244" s="12"/>
      <c r="C244" s="20">
        <f>SUM(C245:C249)</f>
        <v>695000</v>
      </c>
      <c r="D244" s="20">
        <f t="shared" ref="D244:E244" si="22">SUM(D245:D249)</f>
        <v>347500</v>
      </c>
      <c r="E244" s="20">
        <f t="shared" si="22"/>
        <v>168742</v>
      </c>
      <c r="F244" s="20">
        <f t="shared" ref="F244:G249" si="23">C244-D244</f>
        <v>347500</v>
      </c>
      <c r="G244" s="20">
        <f t="shared" si="23"/>
        <v>178758</v>
      </c>
    </row>
    <row r="245" spans="1:7" ht="15" customHeight="1" x14ac:dyDescent="0.25">
      <c r="A245" s="15" t="s">
        <v>57</v>
      </c>
      <c r="B245" s="12">
        <v>50201010</v>
      </c>
      <c r="C245" s="16">
        <v>50000</v>
      </c>
      <c r="D245" s="16">
        <v>25000</v>
      </c>
      <c r="E245" s="16">
        <v>16080</v>
      </c>
      <c r="F245" s="16">
        <f t="shared" si="23"/>
        <v>25000</v>
      </c>
      <c r="G245" s="16">
        <f t="shared" si="23"/>
        <v>8920</v>
      </c>
    </row>
    <row r="246" spans="1:7" ht="15" customHeight="1" x14ac:dyDescent="0.25">
      <c r="A246" s="15" t="s">
        <v>58</v>
      </c>
      <c r="B246" s="12">
        <v>50202010</v>
      </c>
      <c r="C246" s="16">
        <v>75000</v>
      </c>
      <c r="D246" s="16">
        <v>37500</v>
      </c>
      <c r="E246" s="16">
        <v>27000</v>
      </c>
      <c r="F246" s="16">
        <f t="shared" si="23"/>
        <v>37500</v>
      </c>
      <c r="G246" s="16">
        <f t="shared" si="23"/>
        <v>10500</v>
      </c>
    </row>
    <row r="247" spans="1:7" ht="15" customHeight="1" x14ac:dyDescent="0.25">
      <c r="A247" s="15" t="s">
        <v>59</v>
      </c>
      <c r="B247" s="12">
        <v>50203010</v>
      </c>
      <c r="C247" s="16">
        <v>15000</v>
      </c>
      <c r="D247" s="16">
        <v>7500</v>
      </c>
      <c r="E247" s="16">
        <v>7222</v>
      </c>
      <c r="F247" s="16">
        <f t="shared" si="23"/>
        <v>7500</v>
      </c>
      <c r="G247" s="16">
        <f t="shared" si="23"/>
        <v>278</v>
      </c>
    </row>
    <row r="248" spans="1:7" ht="15" customHeight="1" x14ac:dyDescent="0.25">
      <c r="A248" s="15" t="s">
        <v>75</v>
      </c>
      <c r="B248" s="12">
        <v>50203090</v>
      </c>
      <c r="C248" s="16">
        <v>550000</v>
      </c>
      <c r="D248" s="16">
        <v>275000</v>
      </c>
      <c r="E248" s="16">
        <v>116352</v>
      </c>
      <c r="F248" s="16">
        <f t="shared" si="23"/>
        <v>275000</v>
      </c>
      <c r="G248" s="16">
        <f t="shared" si="23"/>
        <v>158648</v>
      </c>
    </row>
    <row r="249" spans="1:7" ht="15" customHeight="1" x14ac:dyDescent="0.25">
      <c r="A249" s="15" t="s">
        <v>63</v>
      </c>
      <c r="B249" s="12">
        <v>50203990</v>
      </c>
      <c r="C249" s="16">
        <v>5000</v>
      </c>
      <c r="D249" s="16">
        <v>2500</v>
      </c>
      <c r="E249" s="16">
        <v>2088</v>
      </c>
      <c r="F249" s="16">
        <f t="shared" si="23"/>
        <v>2500</v>
      </c>
      <c r="G249" s="16">
        <f t="shared" si="23"/>
        <v>412</v>
      </c>
    </row>
    <row r="250" spans="1:7" ht="15" customHeight="1" x14ac:dyDescent="0.25">
      <c r="B250" s="12"/>
    </row>
    <row r="251" spans="1:7" ht="15" customHeight="1" x14ac:dyDescent="0.25">
      <c r="A251" s="21" t="s">
        <v>656</v>
      </c>
      <c r="B251" s="12"/>
      <c r="C251" s="20">
        <f>SUM(C252:C256)</f>
        <v>695000</v>
      </c>
      <c r="D251" s="20">
        <f t="shared" ref="D251:E251" si="24">SUM(D252:D256)</f>
        <v>347500</v>
      </c>
      <c r="E251" s="20">
        <f t="shared" si="24"/>
        <v>113536.3</v>
      </c>
      <c r="F251" s="20">
        <f t="shared" ref="F251:G256" si="25">C251-D251</f>
        <v>347500</v>
      </c>
      <c r="G251" s="20">
        <f t="shared" si="25"/>
        <v>233963.7</v>
      </c>
    </row>
    <row r="252" spans="1:7" ht="15" customHeight="1" x14ac:dyDescent="0.25">
      <c r="A252" s="15" t="s">
        <v>57</v>
      </c>
      <c r="B252" s="12">
        <v>50201010</v>
      </c>
      <c r="C252" s="16">
        <v>50000</v>
      </c>
      <c r="D252" s="16">
        <v>25000</v>
      </c>
      <c r="E252" s="16">
        <v>25000</v>
      </c>
      <c r="F252" s="16">
        <f t="shared" si="25"/>
        <v>25000</v>
      </c>
      <c r="G252" s="16">
        <f t="shared" si="25"/>
        <v>0</v>
      </c>
    </row>
    <row r="253" spans="1:7" ht="15" customHeight="1" x14ac:dyDescent="0.25">
      <c r="A253" s="15" t="s">
        <v>58</v>
      </c>
      <c r="B253" s="12">
        <v>50202010</v>
      </c>
      <c r="C253" s="16">
        <v>75000</v>
      </c>
      <c r="D253" s="16">
        <v>37500</v>
      </c>
      <c r="E253" s="16">
        <v>29140</v>
      </c>
      <c r="F253" s="16">
        <f t="shared" si="25"/>
        <v>37500</v>
      </c>
      <c r="G253" s="16">
        <f t="shared" si="25"/>
        <v>8360</v>
      </c>
    </row>
    <row r="254" spans="1:7" ht="15" customHeight="1" x14ac:dyDescent="0.25">
      <c r="A254" s="15" t="s">
        <v>59</v>
      </c>
      <c r="B254" s="12">
        <v>50203010</v>
      </c>
      <c r="C254" s="16">
        <v>15000</v>
      </c>
      <c r="D254" s="16">
        <v>7500</v>
      </c>
      <c r="E254" s="16">
        <v>5231</v>
      </c>
      <c r="F254" s="16">
        <f t="shared" si="25"/>
        <v>7500</v>
      </c>
      <c r="G254" s="16">
        <f t="shared" si="25"/>
        <v>2269</v>
      </c>
    </row>
    <row r="255" spans="1:7" ht="15" customHeight="1" x14ac:dyDescent="0.25">
      <c r="A255" s="15" t="s">
        <v>75</v>
      </c>
      <c r="B255" s="12">
        <v>50203090</v>
      </c>
      <c r="C255" s="16">
        <v>550000</v>
      </c>
      <c r="D255" s="16">
        <v>275000</v>
      </c>
      <c r="E255" s="16">
        <v>51844.3</v>
      </c>
      <c r="F255" s="16">
        <f t="shared" si="25"/>
        <v>275000</v>
      </c>
      <c r="G255" s="16">
        <f t="shared" si="25"/>
        <v>223155.7</v>
      </c>
    </row>
    <row r="256" spans="1:7" ht="15" customHeight="1" x14ac:dyDescent="0.25">
      <c r="A256" s="15" t="s">
        <v>63</v>
      </c>
      <c r="B256" s="12">
        <v>50203990</v>
      </c>
      <c r="C256" s="16">
        <v>5000</v>
      </c>
      <c r="D256" s="16">
        <v>2500</v>
      </c>
      <c r="E256" s="16">
        <v>2321</v>
      </c>
      <c r="F256" s="16">
        <f t="shared" si="25"/>
        <v>2500</v>
      </c>
      <c r="G256" s="16">
        <f t="shared" si="25"/>
        <v>179</v>
      </c>
    </row>
    <row r="257" spans="1:7" ht="15" customHeight="1" x14ac:dyDescent="0.25">
      <c r="B257" s="12"/>
    </row>
    <row r="258" spans="1:7" ht="15" customHeight="1" x14ac:dyDescent="0.25">
      <c r="A258" s="21" t="s">
        <v>657</v>
      </c>
      <c r="B258" s="12"/>
      <c r="C258" s="20">
        <f>SUM(C259:C263)</f>
        <v>695000</v>
      </c>
      <c r="D258" s="20">
        <f t="shared" ref="D258:E258" si="26">SUM(D259:D263)</f>
        <v>347500</v>
      </c>
      <c r="E258" s="20">
        <f t="shared" si="26"/>
        <v>7590</v>
      </c>
      <c r="F258" s="20">
        <f t="shared" ref="F258:G263" si="27">C258-D258</f>
        <v>347500</v>
      </c>
      <c r="G258" s="20">
        <f t="shared" si="27"/>
        <v>339910</v>
      </c>
    </row>
    <row r="259" spans="1:7" ht="15" customHeight="1" x14ac:dyDescent="0.25">
      <c r="A259" s="15" t="s">
        <v>57</v>
      </c>
      <c r="B259" s="12">
        <v>50201010</v>
      </c>
      <c r="C259" s="16">
        <v>50000</v>
      </c>
      <c r="D259" s="16">
        <v>25000</v>
      </c>
      <c r="E259" s="16">
        <v>0</v>
      </c>
      <c r="F259" s="16">
        <f t="shared" si="27"/>
        <v>25000</v>
      </c>
      <c r="G259" s="16">
        <f t="shared" si="27"/>
        <v>25000</v>
      </c>
    </row>
    <row r="260" spans="1:7" ht="15" customHeight="1" x14ac:dyDescent="0.25">
      <c r="A260" s="15" t="s">
        <v>58</v>
      </c>
      <c r="B260" s="12">
        <v>50202010</v>
      </c>
      <c r="C260" s="16">
        <v>75000</v>
      </c>
      <c r="D260" s="16">
        <v>37500</v>
      </c>
      <c r="E260" s="16">
        <v>0</v>
      </c>
      <c r="F260" s="16">
        <f t="shared" si="27"/>
        <v>37500</v>
      </c>
      <c r="G260" s="16">
        <f t="shared" si="27"/>
        <v>37500</v>
      </c>
    </row>
    <row r="261" spans="1:7" ht="15" customHeight="1" x14ac:dyDescent="0.25">
      <c r="A261" s="15" t="s">
        <v>59</v>
      </c>
      <c r="B261" s="12">
        <v>50203010</v>
      </c>
      <c r="C261" s="16">
        <v>15000</v>
      </c>
      <c r="D261" s="16">
        <v>7500</v>
      </c>
      <c r="E261" s="16">
        <v>5159</v>
      </c>
      <c r="F261" s="16">
        <f t="shared" si="27"/>
        <v>7500</v>
      </c>
      <c r="G261" s="16">
        <f t="shared" si="27"/>
        <v>2341</v>
      </c>
    </row>
    <row r="262" spans="1:7" ht="15" customHeight="1" x14ac:dyDescent="0.25">
      <c r="A262" s="15" t="s">
        <v>75</v>
      </c>
      <c r="B262" s="12">
        <v>50203090</v>
      </c>
      <c r="C262" s="16">
        <v>550000</v>
      </c>
      <c r="D262" s="16">
        <v>275000</v>
      </c>
      <c r="E262" s="16">
        <v>0</v>
      </c>
      <c r="F262" s="16">
        <f t="shared" si="27"/>
        <v>275000</v>
      </c>
      <c r="G262" s="16">
        <f t="shared" si="27"/>
        <v>275000</v>
      </c>
    </row>
    <row r="263" spans="1:7" ht="15" customHeight="1" x14ac:dyDescent="0.25">
      <c r="A263" s="15" t="s">
        <v>63</v>
      </c>
      <c r="B263" s="12">
        <v>50203990</v>
      </c>
      <c r="C263" s="16">
        <v>5000</v>
      </c>
      <c r="D263" s="16">
        <v>2500</v>
      </c>
      <c r="E263" s="16">
        <v>2431</v>
      </c>
      <c r="F263" s="16">
        <f t="shared" si="27"/>
        <v>2500</v>
      </c>
      <c r="G263" s="16">
        <f t="shared" si="27"/>
        <v>69</v>
      </c>
    </row>
    <row r="264" spans="1:7" ht="15" customHeight="1" x14ac:dyDescent="0.25">
      <c r="B264" s="12"/>
    </row>
    <row r="265" spans="1:7" ht="15" customHeight="1" x14ac:dyDescent="0.25">
      <c r="A265" s="21" t="s">
        <v>658</v>
      </c>
      <c r="B265" s="12"/>
      <c r="C265" s="20">
        <f>SUM(C266:C270)</f>
        <v>695000</v>
      </c>
      <c r="D265" s="20">
        <f t="shared" ref="D265:E265" si="28">SUM(D266:D270)</f>
        <v>347500</v>
      </c>
      <c r="E265" s="20">
        <f t="shared" si="28"/>
        <v>154076.75</v>
      </c>
      <c r="F265" s="20">
        <f t="shared" ref="F265:G270" si="29">C265-D265</f>
        <v>347500</v>
      </c>
      <c r="G265" s="20">
        <f t="shared" si="29"/>
        <v>193423.25</v>
      </c>
    </row>
    <row r="266" spans="1:7" ht="15" customHeight="1" x14ac:dyDescent="0.25">
      <c r="A266" s="15" t="s">
        <v>57</v>
      </c>
      <c r="B266" s="12">
        <v>50201010</v>
      </c>
      <c r="C266" s="16">
        <v>50000</v>
      </c>
      <c r="D266" s="16">
        <v>25000</v>
      </c>
      <c r="E266" s="16">
        <v>18080</v>
      </c>
      <c r="F266" s="16">
        <f t="shared" si="29"/>
        <v>25000</v>
      </c>
      <c r="G266" s="16">
        <f t="shared" si="29"/>
        <v>6920</v>
      </c>
    </row>
    <row r="267" spans="1:7" ht="15" customHeight="1" x14ac:dyDescent="0.25">
      <c r="A267" s="15" t="s">
        <v>58</v>
      </c>
      <c r="B267" s="12">
        <v>50202010</v>
      </c>
      <c r="C267" s="16">
        <v>75000</v>
      </c>
      <c r="D267" s="16">
        <v>37500</v>
      </c>
      <c r="E267" s="16">
        <v>27000</v>
      </c>
      <c r="F267" s="16">
        <f t="shared" si="29"/>
        <v>37500</v>
      </c>
      <c r="G267" s="16">
        <f t="shared" si="29"/>
        <v>10500</v>
      </c>
    </row>
    <row r="268" spans="1:7" ht="15" customHeight="1" x14ac:dyDescent="0.25">
      <c r="A268" s="15" t="s">
        <v>59</v>
      </c>
      <c r="B268" s="12">
        <v>50203010</v>
      </c>
      <c r="C268" s="16">
        <v>15000</v>
      </c>
      <c r="D268" s="16">
        <v>7500</v>
      </c>
      <c r="E268" s="16">
        <v>4377</v>
      </c>
      <c r="F268" s="16">
        <f t="shared" si="29"/>
        <v>7500</v>
      </c>
      <c r="G268" s="16">
        <f t="shared" si="29"/>
        <v>3123</v>
      </c>
    </row>
    <row r="269" spans="1:7" ht="15" customHeight="1" x14ac:dyDescent="0.25">
      <c r="A269" s="15" t="s">
        <v>75</v>
      </c>
      <c r="B269" s="12">
        <v>50203090</v>
      </c>
      <c r="C269" s="16">
        <v>550000</v>
      </c>
      <c r="D269" s="16">
        <v>275000</v>
      </c>
      <c r="E269" s="16">
        <v>102670.75</v>
      </c>
      <c r="F269" s="16">
        <f t="shared" si="29"/>
        <v>275000</v>
      </c>
      <c r="G269" s="16">
        <f t="shared" si="29"/>
        <v>172329.25</v>
      </c>
    </row>
    <row r="270" spans="1:7" ht="15" customHeight="1" x14ac:dyDescent="0.25">
      <c r="A270" s="15" t="s">
        <v>63</v>
      </c>
      <c r="B270" s="12">
        <v>50203990</v>
      </c>
      <c r="C270" s="16">
        <v>5000</v>
      </c>
      <c r="D270" s="16">
        <v>2500</v>
      </c>
      <c r="E270" s="16">
        <v>1949</v>
      </c>
      <c r="F270" s="16">
        <f t="shared" si="29"/>
        <v>2500</v>
      </c>
      <c r="G270" s="16">
        <f t="shared" si="29"/>
        <v>551</v>
      </c>
    </row>
    <row r="271" spans="1:7" ht="15" customHeight="1" x14ac:dyDescent="0.25">
      <c r="B271" s="12"/>
    </row>
    <row r="272" spans="1:7" ht="15" customHeight="1" x14ac:dyDescent="0.25">
      <c r="A272" s="21" t="s">
        <v>659</v>
      </c>
      <c r="B272" s="12"/>
      <c r="C272" s="20">
        <f>SUM(C273:C277)</f>
        <v>695000</v>
      </c>
      <c r="D272" s="20">
        <f t="shared" ref="D272:E272" si="30">SUM(D273:D277)</f>
        <v>347500</v>
      </c>
      <c r="E272" s="20">
        <f t="shared" si="30"/>
        <v>145514</v>
      </c>
      <c r="F272" s="20">
        <f t="shared" ref="F272:G277" si="31">C272-D272</f>
        <v>347500</v>
      </c>
      <c r="G272" s="20">
        <f t="shared" si="31"/>
        <v>201986</v>
      </c>
    </row>
    <row r="273" spans="1:7" ht="15" customHeight="1" x14ac:dyDescent="0.25">
      <c r="A273" s="15" t="s">
        <v>57</v>
      </c>
      <c r="B273" s="12">
        <v>50201010</v>
      </c>
      <c r="C273" s="16">
        <v>50000</v>
      </c>
      <c r="D273" s="16">
        <v>25000</v>
      </c>
      <c r="E273" s="16">
        <v>6120</v>
      </c>
      <c r="F273" s="16">
        <f t="shared" si="31"/>
        <v>25000</v>
      </c>
      <c r="G273" s="16">
        <f t="shared" si="31"/>
        <v>18880</v>
      </c>
    </row>
    <row r="274" spans="1:7" ht="15" customHeight="1" x14ac:dyDescent="0.25">
      <c r="A274" s="15" t="s">
        <v>58</v>
      </c>
      <c r="B274" s="12">
        <v>50202010</v>
      </c>
      <c r="C274" s="16">
        <v>75000</v>
      </c>
      <c r="D274" s="16">
        <v>37500</v>
      </c>
      <c r="E274" s="16">
        <v>27000</v>
      </c>
      <c r="F274" s="16">
        <f t="shared" si="31"/>
        <v>37500</v>
      </c>
      <c r="G274" s="16">
        <f t="shared" si="31"/>
        <v>10500</v>
      </c>
    </row>
    <row r="275" spans="1:7" ht="15" customHeight="1" x14ac:dyDescent="0.25">
      <c r="A275" s="15" t="s">
        <v>59</v>
      </c>
      <c r="B275" s="12">
        <v>50203010</v>
      </c>
      <c r="C275" s="16">
        <v>15000</v>
      </c>
      <c r="D275" s="16">
        <v>7500</v>
      </c>
      <c r="E275" s="16">
        <v>4637</v>
      </c>
      <c r="F275" s="16">
        <f t="shared" si="31"/>
        <v>7500</v>
      </c>
      <c r="G275" s="16">
        <f t="shared" si="31"/>
        <v>2863</v>
      </c>
    </row>
    <row r="276" spans="1:7" ht="15" customHeight="1" x14ac:dyDescent="0.25">
      <c r="A276" s="15" t="s">
        <v>75</v>
      </c>
      <c r="B276" s="12">
        <v>50203090</v>
      </c>
      <c r="C276" s="16">
        <v>550000</v>
      </c>
      <c r="D276" s="16">
        <v>275000</v>
      </c>
      <c r="E276" s="16">
        <v>105381</v>
      </c>
      <c r="F276" s="16">
        <f t="shared" si="31"/>
        <v>275000</v>
      </c>
      <c r="G276" s="16">
        <f t="shared" si="31"/>
        <v>169619</v>
      </c>
    </row>
    <row r="277" spans="1:7" ht="15" customHeight="1" x14ac:dyDescent="0.25">
      <c r="A277" s="15" t="s">
        <v>63</v>
      </c>
      <c r="B277" s="12">
        <v>50203990</v>
      </c>
      <c r="C277" s="16">
        <v>5000</v>
      </c>
      <c r="D277" s="16">
        <v>2500</v>
      </c>
      <c r="E277" s="16">
        <v>2376</v>
      </c>
      <c r="F277" s="16">
        <f t="shared" si="31"/>
        <v>2500</v>
      </c>
      <c r="G277" s="16">
        <f t="shared" si="31"/>
        <v>124</v>
      </c>
    </row>
    <row r="278" spans="1:7" ht="15" customHeight="1" x14ac:dyDescent="0.25">
      <c r="B278" s="12"/>
    </row>
    <row r="279" spans="1:7" ht="15" customHeight="1" x14ac:dyDescent="0.25">
      <c r="A279" s="21" t="s">
        <v>660</v>
      </c>
      <c r="B279" s="12"/>
      <c r="C279" s="20">
        <f>SUM(C280:C284)</f>
        <v>695000</v>
      </c>
      <c r="D279" s="20">
        <f t="shared" ref="D279:E279" si="32">SUM(D280:D284)</f>
        <v>347500</v>
      </c>
      <c r="E279" s="20">
        <f t="shared" si="32"/>
        <v>145765.76000000001</v>
      </c>
      <c r="F279" s="20">
        <f t="shared" ref="F279:G284" si="33">C279-D279</f>
        <v>347500</v>
      </c>
      <c r="G279" s="20">
        <f t="shared" si="33"/>
        <v>201734.24</v>
      </c>
    </row>
    <row r="280" spans="1:7" ht="15" customHeight="1" x14ac:dyDescent="0.25">
      <c r="A280" s="15" t="s">
        <v>57</v>
      </c>
      <c r="B280" s="12">
        <v>50201010</v>
      </c>
      <c r="C280" s="16">
        <v>50000</v>
      </c>
      <c r="D280" s="16">
        <v>25000</v>
      </c>
      <c r="E280" s="16">
        <v>14560</v>
      </c>
      <c r="F280" s="16">
        <f t="shared" si="33"/>
        <v>25000</v>
      </c>
      <c r="G280" s="16">
        <f t="shared" si="33"/>
        <v>10440</v>
      </c>
    </row>
    <row r="281" spans="1:7" ht="15" customHeight="1" x14ac:dyDescent="0.25">
      <c r="A281" s="15" t="s">
        <v>58</v>
      </c>
      <c r="B281" s="12">
        <v>50202010</v>
      </c>
      <c r="C281" s="16">
        <v>75000</v>
      </c>
      <c r="D281" s="16">
        <v>37500</v>
      </c>
      <c r="E281" s="16">
        <v>33100</v>
      </c>
      <c r="F281" s="16">
        <f t="shared" si="33"/>
        <v>37500</v>
      </c>
      <c r="G281" s="16">
        <f t="shared" si="33"/>
        <v>4400</v>
      </c>
    </row>
    <row r="282" spans="1:7" ht="15" customHeight="1" x14ac:dyDescent="0.25">
      <c r="A282" s="15" t="s">
        <v>59</v>
      </c>
      <c r="B282" s="12">
        <v>50203010</v>
      </c>
      <c r="C282" s="16">
        <v>15000</v>
      </c>
      <c r="D282" s="16">
        <v>7500</v>
      </c>
      <c r="E282" s="16">
        <v>5116</v>
      </c>
      <c r="F282" s="16">
        <f t="shared" si="33"/>
        <v>7500</v>
      </c>
      <c r="G282" s="16">
        <f t="shared" si="33"/>
        <v>2384</v>
      </c>
    </row>
    <row r="283" spans="1:7" ht="15" customHeight="1" x14ac:dyDescent="0.25">
      <c r="A283" s="15" t="s">
        <v>75</v>
      </c>
      <c r="B283" s="12">
        <v>50203090</v>
      </c>
      <c r="C283" s="16">
        <v>550000</v>
      </c>
      <c r="D283" s="16">
        <v>275000</v>
      </c>
      <c r="E283" s="16">
        <v>91000.76</v>
      </c>
      <c r="F283" s="16">
        <f t="shared" si="33"/>
        <v>275000</v>
      </c>
      <c r="G283" s="16">
        <f t="shared" si="33"/>
        <v>183999.24</v>
      </c>
    </row>
    <row r="284" spans="1:7" ht="15" customHeight="1" x14ac:dyDescent="0.25">
      <c r="A284" s="15" t="s">
        <v>63</v>
      </c>
      <c r="B284" s="12">
        <v>50203990</v>
      </c>
      <c r="C284" s="16">
        <v>5000</v>
      </c>
      <c r="D284" s="16">
        <v>2500</v>
      </c>
      <c r="E284" s="16">
        <v>1989</v>
      </c>
      <c r="F284" s="16">
        <f t="shared" si="33"/>
        <v>2500</v>
      </c>
      <c r="G284" s="16">
        <f t="shared" si="33"/>
        <v>511</v>
      </c>
    </row>
    <row r="285" spans="1:7" ht="15" customHeight="1" x14ac:dyDescent="0.25">
      <c r="B285" s="12"/>
    </row>
    <row r="286" spans="1:7" ht="15" customHeight="1" x14ac:dyDescent="0.25">
      <c r="A286" s="21" t="s">
        <v>661</v>
      </c>
      <c r="B286" s="12"/>
      <c r="C286" s="20">
        <f>SUM(C287:C291)</f>
        <v>695000</v>
      </c>
      <c r="D286" s="20">
        <f t="shared" ref="D286:E286" si="34">SUM(D287:D291)</f>
        <v>347500</v>
      </c>
      <c r="E286" s="20">
        <f t="shared" si="34"/>
        <v>176125.25</v>
      </c>
      <c r="F286" s="20">
        <f t="shared" ref="F286:G291" si="35">C286-D286</f>
        <v>347500</v>
      </c>
      <c r="G286" s="20">
        <f t="shared" si="35"/>
        <v>171374.75</v>
      </c>
    </row>
    <row r="287" spans="1:7" ht="15" customHeight="1" x14ac:dyDescent="0.25">
      <c r="A287" s="15" t="s">
        <v>57</v>
      </c>
      <c r="B287" s="12">
        <v>50201010</v>
      </c>
      <c r="C287" s="16">
        <v>50000</v>
      </c>
      <c r="D287" s="16">
        <v>25000</v>
      </c>
      <c r="E287" s="16">
        <v>24780</v>
      </c>
      <c r="F287" s="16">
        <f t="shared" si="35"/>
        <v>25000</v>
      </c>
      <c r="G287" s="16">
        <f t="shared" si="35"/>
        <v>220</v>
      </c>
    </row>
    <row r="288" spans="1:7" ht="15" customHeight="1" x14ac:dyDescent="0.25">
      <c r="A288" s="15" t="s">
        <v>58</v>
      </c>
      <c r="B288" s="12">
        <v>50202010</v>
      </c>
      <c r="C288" s="16">
        <v>75000</v>
      </c>
      <c r="D288" s="16">
        <v>37500</v>
      </c>
      <c r="E288" s="16">
        <v>37000</v>
      </c>
      <c r="F288" s="16">
        <f t="shared" si="35"/>
        <v>37500</v>
      </c>
      <c r="G288" s="16">
        <f t="shared" si="35"/>
        <v>500</v>
      </c>
    </row>
    <row r="289" spans="1:7" ht="15" customHeight="1" x14ac:dyDescent="0.25">
      <c r="A289" s="15" t="s">
        <v>59</v>
      </c>
      <c r="B289" s="12">
        <v>50203010</v>
      </c>
      <c r="C289" s="16">
        <v>15000</v>
      </c>
      <c r="D289" s="16">
        <v>7500</v>
      </c>
      <c r="E289" s="16">
        <v>6202</v>
      </c>
      <c r="F289" s="16">
        <f t="shared" si="35"/>
        <v>7500</v>
      </c>
      <c r="G289" s="16">
        <f t="shared" si="35"/>
        <v>1298</v>
      </c>
    </row>
    <row r="290" spans="1:7" ht="15" customHeight="1" x14ac:dyDescent="0.25">
      <c r="A290" s="15" t="s">
        <v>75</v>
      </c>
      <c r="B290" s="12">
        <v>50203090</v>
      </c>
      <c r="C290" s="16">
        <v>550000</v>
      </c>
      <c r="D290" s="16">
        <v>275000</v>
      </c>
      <c r="E290" s="16">
        <v>105713.25</v>
      </c>
      <c r="F290" s="16">
        <f t="shared" si="35"/>
        <v>275000</v>
      </c>
      <c r="G290" s="16">
        <f t="shared" si="35"/>
        <v>169286.75</v>
      </c>
    </row>
    <row r="291" spans="1:7" ht="15" customHeight="1" x14ac:dyDescent="0.25">
      <c r="A291" s="15" t="s">
        <v>63</v>
      </c>
      <c r="B291" s="12">
        <v>50203990</v>
      </c>
      <c r="C291" s="16">
        <v>5000</v>
      </c>
      <c r="D291" s="16">
        <v>2500</v>
      </c>
      <c r="E291" s="16">
        <v>2430</v>
      </c>
      <c r="F291" s="16">
        <f t="shared" si="35"/>
        <v>2500</v>
      </c>
      <c r="G291" s="16">
        <f t="shared" si="35"/>
        <v>70</v>
      </c>
    </row>
    <row r="292" spans="1:7" ht="15" customHeight="1" x14ac:dyDescent="0.25">
      <c r="B292" s="12"/>
    </row>
    <row r="293" spans="1:7" ht="15" customHeight="1" x14ac:dyDescent="0.25">
      <c r="A293" s="21" t="s">
        <v>662</v>
      </c>
      <c r="B293" s="12"/>
      <c r="C293" s="20">
        <f>SUM(C294:C298)</f>
        <v>695000</v>
      </c>
      <c r="D293" s="20">
        <f t="shared" ref="D293:E293" si="36">SUM(D294:D298)</f>
        <v>347500</v>
      </c>
      <c r="E293" s="20">
        <f t="shared" si="36"/>
        <v>160912.5</v>
      </c>
      <c r="F293" s="20">
        <f t="shared" ref="F293:G298" si="37">C293-D293</f>
        <v>347500</v>
      </c>
      <c r="G293" s="20">
        <f t="shared" si="37"/>
        <v>186587.5</v>
      </c>
    </row>
    <row r="294" spans="1:7" ht="15" customHeight="1" x14ac:dyDescent="0.25">
      <c r="A294" s="15" t="s">
        <v>57</v>
      </c>
      <c r="B294" s="12">
        <v>50201010</v>
      </c>
      <c r="C294" s="16">
        <v>50000</v>
      </c>
      <c r="D294" s="16">
        <v>25000</v>
      </c>
      <c r="E294" s="16">
        <v>15000</v>
      </c>
      <c r="F294" s="16">
        <f t="shared" si="37"/>
        <v>25000</v>
      </c>
      <c r="G294" s="16">
        <f t="shared" si="37"/>
        <v>10000</v>
      </c>
    </row>
    <row r="295" spans="1:7" ht="15" customHeight="1" x14ac:dyDescent="0.25">
      <c r="A295" s="15" t="s">
        <v>58</v>
      </c>
      <c r="B295" s="12">
        <v>50202010</v>
      </c>
      <c r="C295" s="16">
        <v>75000</v>
      </c>
      <c r="D295" s="16">
        <v>37500</v>
      </c>
      <c r="E295" s="16">
        <v>30680</v>
      </c>
      <c r="F295" s="16">
        <f t="shared" si="37"/>
        <v>37500</v>
      </c>
      <c r="G295" s="16">
        <f t="shared" si="37"/>
        <v>6820</v>
      </c>
    </row>
    <row r="296" spans="1:7" ht="15" customHeight="1" x14ac:dyDescent="0.25">
      <c r="A296" s="15" t="s">
        <v>59</v>
      </c>
      <c r="B296" s="12">
        <v>50203010</v>
      </c>
      <c r="C296" s="16">
        <v>15000</v>
      </c>
      <c r="D296" s="16">
        <v>7500</v>
      </c>
      <c r="E296" s="16">
        <v>4540</v>
      </c>
      <c r="F296" s="16">
        <f t="shared" si="37"/>
        <v>7500</v>
      </c>
      <c r="G296" s="16">
        <f t="shared" si="37"/>
        <v>2960</v>
      </c>
    </row>
    <row r="297" spans="1:7" ht="15" customHeight="1" x14ac:dyDescent="0.25">
      <c r="A297" s="15" t="s">
        <v>75</v>
      </c>
      <c r="B297" s="12">
        <v>50203090</v>
      </c>
      <c r="C297" s="16">
        <v>550000</v>
      </c>
      <c r="D297" s="16">
        <v>275000</v>
      </c>
      <c r="E297" s="16">
        <v>108937.5</v>
      </c>
      <c r="F297" s="16">
        <f t="shared" si="37"/>
        <v>275000</v>
      </c>
      <c r="G297" s="16">
        <f t="shared" si="37"/>
        <v>166062.5</v>
      </c>
    </row>
    <row r="298" spans="1:7" ht="15" customHeight="1" x14ac:dyDescent="0.25">
      <c r="A298" s="15" t="s">
        <v>63</v>
      </c>
      <c r="B298" s="12">
        <v>50203990</v>
      </c>
      <c r="C298" s="16">
        <v>5000</v>
      </c>
      <c r="D298" s="16">
        <v>2500</v>
      </c>
      <c r="E298" s="16">
        <v>1755</v>
      </c>
      <c r="F298" s="16">
        <f t="shared" si="37"/>
        <v>2500</v>
      </c>
      <c r="G298" s="16">
        <f t="shared" si="37"/>
        <v>745</v>
      </c>
    </row>
    <row r="299" spans="1:7" ht="15" customHeight="1" x14ac:dyDescent="0.25">
      <c r="B299" s="12"/>
    </row>
    <row r="300" spans="1:7" ht="15" customHeight="1" x14ac:dyDescent="0.25">
      <c r="A300" s="21" t="s">
        <v>663</v>
      </c>
      <c r="B300" s="12"/>
      <c r="C300" s="20">
        <f>SUM(C301:C305)</f>
        <v>695000</v>
      </c>
      <c r="D300" s="20">
        <f t="shared" ref="D300:E300" si="38">SUM(D301:D305)</f>
        <v>347500</v>
      </c>
      <c r="E300" s="20">
        <f t="shared" si="38"/>
        <v>159576.75</v>
      </c>
      <c r="F300" s="20">
        <f t="shared" ref="F300:G305" si="39">C300-D300</f>
        <v>347500</v>
      </c>
      <c r="G300" s="20">
        <f t="shared" si="39"/>
        <v>187923.25</v>
      </c>
    </row>
    <row r="301" spans="1:7" ht="15" customHeight="1" x14ac:dyDescent="0.25">
      <c r="A301" s="15" t="s">
        <v>57</v>
      </c>
      <c r="B301" s="12">
        <v>50201010</v>
      </c>
      <c r="C301" s="16">
        <v>50000</v>
      </c>
      <c r="D301" s="16">
        <v>25000</v>
      </c>
      <c r="E301" s="16">
        <v>25000</v>
      </c>
      <c r="F301" s="16">
        <f t="shared" si="39"/>
        <v>25000</v>
      </c>
      <c r="G301" s="16">
        <f t="shared" si="39"/>
        <v>0</v>
      </c>
    </row>
    <row r="302" spans="1:7" ht="15" customHeight="1" x14ac:dyDescent="0.25">
      <c r="A302" s="15" t="s">
        <v>58</v>
      </c>
      <c r="B302" s="12">
        <v>50202010</v>
      </c>
      <c r="C302" s="16">
        <v>75000</v>
      </c>
      <c r="D302" s="16">
        <v>37500</v>
      </c>
      <c r="E302" s="16">
        <v>37500</v>
      </c>
      <c r="F302" s="16">
        <f t="shared" si="39"/>
        <v>37500</v>
      </c>
      <c r="G302" s="16">
        <f t="shared" si="39"/>
        <v>0</v>
      </c>
    </row>
    <row r="303" spans="1:7" ht="15" customHeight="1" x14ac:dyDescent="0.25">
      <c r="A303" s="15" t="s">
        <v>59</v>
      </c>
      <c r="B303" s="12">
        <v>50203010</v>
      </c>
      <c r="C303" s="16">
        <v>15000</v>
      </c>
      <c r="D303" s="16">
        <v>7500</v>
      </c>
      <c r="E303" s="16">
        <v>7122</v>
      </c>
      <c r="F303" s="16">
        <f t="shared" si="39"/>
        <v>7500</v>
      </c>
      <c r="G303" s="16">
        <f t="shared" si="39"/>
        <v>378</v>
      </c>
    </row>
    <row r="304" spans="1:7" ht="15" customHeight="1" x14ac:dyDescent="0.25">
      <c r="A304" s="15" t="s">
        <v>75</v>
      </c>
      <c r="B304" s="12">
        <v>50203090</v>
      </c>
      <c r="C304" s="16">
        <v>550000</v>
      </c>
      <c r="D304" s="16">
        <v>275000</v>
      </c>
      <c r="E304" s="16">
        <v>87542.75</v>
      </c>
      <c r="F304" s="16">
        <f t="shared" si="39"/>
        <v>275000</v>
      </c>
      <c r="G304" s="16">
        <f t="shared" si="39"/>
        <v>187457.25</v>
      </c>
    </row>
    <row r="305" spans="1:7" ht="15" customHeight="1" x14ac:dyDescent="0.25">
      <c r="A305" s="15" t="s">
        <v>63</v>
      </c>
      <c r="B305" s="12">
        <v>50203990</v>
      </c>
      <c r="C305" s="16">
        <v>5000</v>
      </c>
      <c r="D305" s="16">
        <v>2500</v>
      </c>
      <c r="E305" s="16">
        <v>2412</v>
      </c>
      <c r="F305" s="16">
        <f t="shared" si="39"/>
        <v>2500</v>
      </c>
      <c r="G305" s="16">
        <f t="shared" si="39"/>
        <v>88</v>
      </c>
    </row>
    <row r="306" spans="1:7" ht="15" customHeight="1" x14ac:dyDescent="0.25">
      <c r="B306" s="12"/>
    </row>
    <row r="307" spans="1:7" ht="15" customHeight="1" x14ac:dyDescent="0.25">
      <c r="A307" s="21" t="s">
        <v>664</v>
      </c>
      <c r="B307" s="12"/>
      <c r="C307" s="20">
        <f>SUM(C308:C312)</f>
        <v>695000</v>
      </c>
      <c r="D307" s="20">
        <f t="shared" ref="D307:E307" si="40">SUM(D308:D312)</f>
        <v>347500</v>
      </c>
      <c r="E307" s="20">
        <f t="shared" si="40"/>
        <v>140475.04999999999</v>
      </c>
      <c r="F307" s="20">
        <f t="shared" ref="F307:G312" si="41">C307-D307</f>
        <v>347500</v>
      </c>
      <c r="G307" s="20">
        <f t="shared" si="41"/>
        <v>207024.95</v>
      </c>
    </row>
    <row r="308" spans="1:7" ht="15" customHeight="1" x14ac:dyDescent="0.25">
      <c r="A308" s="15" t="s">
        <v>57</v>
      </c>
      <c r="B308" s="12">
        <v>50201010</v>
      </c>
      <c r="C308" s="16">
        <v>50000</v>
      </c>
      <c r="D308" s="16">
        <v>25000</v>
      </c>
      <c r="E308" s="16">
        <v>13380</v>
      </c>
      <c r="F308" s="16">
        <f t="shared" si="41"/>
        <v>25000</v>
      </c>
      <c r="G308" s="16">
        <f t="shared" si="41"/>
        <v>11620</v>
      </c>
    </row>
    <row r="309" spans="1:7" ht="15" customHeight="1" x14ac:dyDescent="0.25">
      <c r="A309" s="15" t="s">
        <v>58</v>
      </c>
      <c r="B309" s="12">
        <v>50202010</v>
      </c>
      <c r="C309" s="16">
        <v>75000</v>
      </c>
      <c r="D309" s="16">
        <v>37500</v>
      </c>
      <c r="E309" s="16">
        <v>17000</v>
      </c>
      <c r="F309" s="16">
        <f t="shared" si="41"/>
        <v>37500</v>
      </c>
      <c r="G309" s="16">
        <f t="shared" si="41"/>
        <v>20500</v>
      </c>
    </row>
    <row r="310" spans="1:7" ht="15" customHeight="1" x14ac:dyDescent="0.25">
      <c r="A310" s="15" t="s">
        <v>59</v>
      </c>
      <c r="B310" s="12">
        <v>50203010</v>
      </c>
      <c r="C310" s="16">
        <v>15000</v>
      </c>
      <c r="D310" s="16">
        <v>7500</v>
      </c>
      <c r="E310" s="16">
        <v>4540</v>
      </c>
      <c r="F310" s="16">
        <f t="shared" si="41"/>
        <v>7500</v>
      </c>
      <c r="G310" s="16">
        <f t="shared" si="41"/>
        <v>2960</v>
      </c>
    </row>
    <row r="311" spans="1:7" ht="15" customHeight="1" x14ac:dyDescent="0.25">
      <c r="A311" s="15" t="s">
        <v>75</v>
      </c>
      <c r="B311" s="12">
        <v>50203090</v>
      </c>
      <c r="C311" s="16">
        <v>550000</v>
      </c>
      <c r="D311" s="16">
        <v>275000</v>
      </c>
      <c r="E311" s="16">
        <v>103436.05</v>
      </c>
      <c r="F311" s="16">
        <f t="shared" si="41"/>
        <v>275000</v>
      </c>
      <c r="G311" s="16">
        <f t="shared" si="41"/>
        <v>171563.95</v>
      </c>
    </row>
    <row r="312" spans="1:7" ht="15" customHeight="1" x14ac:dyDescent="0.25">
      <c r="A312" s="15" t="s">
        <v>63</v>
      </c>
      <c r="B312" s="12">
        <v>50203990</v>
      </c>
      <c r="C312" s="16">
        <v>5000</v>
      </c>
      <c r="D312" s="16">
        <v>2500</v>
      </c>
      <c r="E312" s="16">
        <v>2119</v>
      </c>
      <c r="F312" s="16">
        <f t="shared" si="41"/>
        <v>2500</v>
      </c>
      <c r="G312" s="16">
        <f t="shared" si="41"/>
        <v>381</v>
      </c>
    </row>
    <row r="313" spans="1:7" ht="15" customHeight="1" x14ac:dyDescent="0.25">
      <c r="B313" s="12"/>
    </row>
    <row r="314" spans="1:7" ht="15" customHeight="1" x14ac:dyDescent="0.25">
      <c r="A314" s="21" t="s">
        <v>665</v>
      </c>
      <c r="B314" s="12"/>
      <c r="C314" s="20">
        <f>SUM(C315:C319)</f>
        <v>695000</v>
      </c>
      <c r="D314" s="20">
        <f t="shared" ref="D314:E314" si="42">SUM(D315:D319)</f>
        <v>347500</v>
      </c>
      <c r="E314" s="20">
        <f t="shared" si="42"/>
        <v>75978.75</v>
      </c>
      <c r="F314" s="20">
        <f t="shared" ref="F314:G319" si="43">C314-D314</f>
        <v>347500</v>
      </c>
      <c r="G314" s="20">
        <f t="shared" si="43"/>
        <v>271521.25</v>
      </c>
    </row>
    <row r="315" spans="1:7" ht="15" customHeight="1" x14ac:dyDescent="0.25">
      <c r="A315" s="15" t="s">
        <v>57</v>
      </c>
      <c r="B315" s="12">
        <v>50201010</v>
      </c>
      <c r="C315" s="16">
        <v>50000</v>
      </c>
      <c r="D315" s="16">
        <v>25000</v>
      </c>
      <c r="E315" s="16">
        <v>17140</v>
      </c>
      <c r="F315" s="16">
        <f t="shared" si="43"/>
        <v>25000</v>
      </c>
      <c r="G315" s="16">
        <f t="shared" si="43"/>
        <v>7860</v>
      </c>
    </row>
    <row r="316" spans="1:7" ht="15" customHeight="1" x14ac:dyDescent="0.25">
      <c r="A316" s="15" t="s">
        <v>58</v>
      </c>
      <c r="B316" s="12">
        <v>50202010</v>
      </c>
      <c r="C316" s="16">
        <v>75000</v>
      </c>
      <c r="D316" s="16">
        <v>37500</v>
      </c>
      <c r="E316" s="16">
        <v>29960</v>
      </c>
      <c r="F316" s="16">
        <f t="shared" si="43"/>
        <v>37500</v>
      </c>
      <c r="G316" s="16">
        <f t="shared" si="43"/>
        <v>7540</v>
      </c>
    </row>
    <row r="317" spans="1:7" ht="15" customHeight="1" x14ac:dyDescent="0.25">
      <c r="A317" s="15" t="s">
        <v>59</v>
      </c>
      <c r="B317" s="12">
        <v>50203010</v>
      </c>
      <c r="C317" s="16">
        <v>15000</v>
      </c>
      <c r="D317" s="16">
        <v>7500</v>
      </c>
      <c r="E317" s="16">
        <v>5014</v>
      </c>
      <c r="F317" s="16">
        <f t="shared" si="43"/>
        <v>7500</v>
      </c>
      <c r="G317" s="16">
        <f t="shared" si="43"/>
        <v>2486</v>
      </c>
    </row>
    <row r="318" spans="1:7" ht="15" customHeight="1" x14ac:dyDescent="0.25">
      <c r="A318" s="15" t="s">
        <v>75</v>
      </c>
      <c r="B318" s="12">
        <v>50203090</v>
      </c>
      <c r="C318" s="16">
        <v>550000</v>
      </c>
      <c r="D318" s="16">
        <v>275000</v>
      </c>
      <c r="E318" s="16">
        <v>21444.75</v>
      </c>
      <c r="F318" s="16">
        <f t="shared" si="43"/>
        <v>275000</v>
      </c>
      <c r="G318" s="16">
        <f t="shared" si="43"/>
        <v>253555.25</v>
      </c>
    </row>
    <row r="319" spans="1:7" ht="15" customHeight="1" x14ac:dyDescent="0.25">
      <c r="A319" s="15" t="s">
        <v>63</v>
      </c>
      <c r="B319" s="12">
        <v>50203990</v>
      </c>
      <c r="C319" s="16">
        <v>5000</v>
      </c>
      <c r="D319" s="16">
        <v>2500</v>
      </c>
      <c r="E319" s="16">
        <v>2420</v>
      </c>
      <c r="F319" s="16">
        <f t="shared" si="43"/>
        <v>2500</v>
      </c>
      <c r="G319" s="16">
        <f t="shared" si="43"/>
        <v>80</v>
      </c>
    </row>
    <row r="320" spans="1:7" ht="15" customHeight="1" x14ac:dyDescent="0.25">
      <c r="B320" s="12"/>
    </row>
    <row r="321" spans="1:7" ht="15" customHeight="1" x14ac:dyDescent="0.25">
      <c r="B321" s="12"/>
    </row>
    <row r="322" spans="1:7" s="18" customFormat="1" ht="15" customHeight="1" x14ac:dyDescent="0.25">
      <c r="A322" s="18" t="s">
        <v>104</v>
      </c>
      <c r="B322" s="19"/>
      <c r="C322" s="20">
        <v>120000</v>
      </c>
      <c r="D322" s="20">
        <v>70000</v>
      </c>
      <c r="E322" s="20">
        <v>0</v>
      </c>
      <c r="F322" s="20">
        <f t="shared" ref="F322:G325" si="44">C322-D322</f>
        <v>50000</v>
      </c>
      <c r="G322" s="20">
        <f t="shared" si="44"/>
        <v>70000</v>
      </c>
    </row>
    <row r="323" spans="1:7" ht="15" customHeight="1" x14ac:dyDescent="0.25">
      <c r="A323" s="15" t="s">
        <v>57</v>
      </c>
      <c r="B323" s="12">
        <v>50201010</v>
      </c>
      <c r="C323" s="16">
        <v>50000</v>
      </c>
      <c r="D323" s="16">
        <v>25000</v>
      </c>
      <c r="E323" s="16">
        <v>0</v>
      </c>
      <c r="F323" s="16">
        <f t="shared" si="44"/>
        <v>25000</v>
      </c>
      <c r="G323" s="16">
        <f t="shared" si="44"/>
        <v>25000</v>
      </c>
    </row>
    <row r="324" spans="1:7" ht="15" customHeight="1" x14ac:dyDescent="0.25">
      <c r="A324" s="15" t="s">
        <v>58</v>
      </c>
      <c r="B324" s="12">
        <v>50202010</v>
      </c>
      <c r="C324" s="16">
        <v>50000</v>
      </c>
      <c r="D324" s="16">
        <v>25000</v>
      </c>
      <c r="E324" s="16">
        <v>0</v>
      </c>
      <c r="F324" s="16">
        <f t="shared" si="44"/>
        <v>25000</v>
      </c>
      <c r="G324" s="16">
        <f t="shared" si="44"/>
        <v>25000</v>
      </c>
    </row>
    <row r="325" spans="1:7" ht="15" customHeight="1" x14ac:dyDescent="0.25">
      <c r="A325" s="15" t="s">
        <v>59</v>
      </c>
      <c r="B325" s="12">
        <v>50203010</v>
      </c>
      <c r="C325" s="16">
        <v>20000</v>
      </c>
      <c r="D325" s="16">
        <v>20000</v>
      </c>
      <c r="E325" s="16">
        <v>0</v>
      </c>
      <c r="F325" s="16">
        <f t="shared" si="44"/>
        <v>0</v>
      </c>
      <c r="G325" s="16">
        <f t="shared" si="44"/>
        <v>20000</v>
      </c>
    </row>
    <row r="326" spans="1:7" ht="15" customHeight="1" x14ac:dyDescent="0.25">
      <c r="B326" s="12"/>
    </row>
    <row r="327" spans="1:7" s="18" customFormat="1" ht="15" customHeight="1" x14ac:dyDescent="0.25">
      <c r="A327" s="18" t="s">
        <v>105</v>
      </c>
      <c r="B327" s="19" t="s">
        <v>10</v>
      </c>
      <c r="C327" s="20">
        <v>500000</v>
      </c>
      <c r="D327" s="20">
        <v>255000</v>
      </c>
      <c r="E327" s="20">
        <v>246796</v>
      </c>
      <c r="F327" s="20">
        <f t="shared" ref="F327:G330" si="45">C327-D327</f>
        <v>245000</v>
      </c>
      <c r="G327" s="20">
        <f t="shared" si="45"/>
        <v>8204</v>
      </c>
    </row>
    <row r="328" spans="1:7" ht="15" customHeight="1" x14ac:dyDescent="0.25">
      <c r="A328" s="15" t="s">
        <v>59</v>
      </c>
      <c r="B328" s="12">
        <v>50203010</v>
      </c>
      <c r="C328" s="16">
        <v>5000</v>
      </c>
      <c r="D328" s="16">
        <v>5000</v>
      </c>
      <c r="E328" s="16">
        <v>0</v>
      </c>
      <c r="F328" s="16">
        <f t="shared" si="45"/>
        <v>0</v>
      </c>
      <c r="G328" s="16">
        <f t="shared" si="45"/>
        <v>5000</v>
      </c>
    </row>
    <row r="329" spans="1:7" ht="15" customHeight="1" x14ac:dyDescent="0.25">
      <c r="A329" s="15" t="s">
        <v>63</v>
      </c>
      <c r="B329" s="12">
        <v>50203990</v>
      </c>
      <c r="C329" s="16">
        <v>5000</v>
      </c>
      <c r="D329" s="16">
        <v>5000</v>
      </c>
      <c r="E329" s="16">
        <v>4716</v>
      </c>
      <c r="F329" s="16">
        <f t="shared" si="45"/>
        <v>0</v>
      </c>
      <c r="G329" s="16">
        <f t="shared" si="45"/>
        <v>284</v>
      </c>
    </row>
    <row r="330" spans="1:7" ht="15" customHeight="1" x14ac:dyDescent="0.25">
      <c r="A330" s="15" t="s">
        <v>77</v>
      </c>
      <c r="B330" s="12">
        <v>50299030</v>
      </c>
      <c r="C330" s="16">
        <v>490000</v>
      </c>
      <c r="D330" s="16">
        <v>245000</v>
      </c>
      <c r="E330" s="16">
        <v>242080</v>
      </c>
      <c r="F330" s="16">
        <f t="shared" si="45"/>
        <v>245000</v>
      </c>
      <c r="G330" s="16">
        <f t="shared" si="45"/>
        <v>2920</v>
      </c>
    </row>
    <row r="331" spans="1:7" ht="15" customHeight="1" x14ac:dyDescent="0.25">
      <c r="B331" s="12"/>
    </row>
    <row r="332" spans="1:7" ht="15" customHeight="1" x14ac:dyDescent="0.25">
      <c r="A332" s="18" t="s">
        <v>106</v>
      </c>
      <c r="B332" s="19">
        <v>1031</v>
      </c>
      <c r="C332" s="20">
        <f>90875155+5000</f>
        <v>90880155</v>
      </c>
      <c r="D332" s="20">
        <f>82249870+5000</f>
        <v>82254870</v>
      </c>
      <c r="E332" s="20">
        <v>20723349.350000001</v>
      </c>
      <c r="F332" s="20">
        <f t="shared" ref="F332:G352" si="46">C332-D332</f>
        <v>8625285</v>
      </c>
      <c r="G332" s="20">
        <f t="shared" si="46"/>
        <v>61531520.649999999</v>
      </c>
    </row>
    <row r="333" spans="1:7" s="18" customFormat="1" ht="15" customHeight="1" x14ac:dyDescent="0.25">
      <c r="A333" s="18" t="s">
        <v>22</v>
      </c>
      <c r="B333" s="19">
        <v>100</v>
      </c>
      <c r="C333" s="20">
        <v>63152560</v>
      </c>
      <c r="D333" s="20">
        <v>63152560</v>
      </c>
      <c r="E333" s="20">
        <v>10234110.98</v>
      </c>
      <c r="F333" s="20">
        <f t="shared" si="46"/>
        <v>0</v>
      </c>
      <c r="G333" s="20">
        <f t="shared" si="46"/>
        <v>52918449.019999996</v>
      </c>
    </row>
    <row r="334" spans="1:7" ht="15" customHeight="1" x14ac:dyDescent="0.25">
      <c r="A334" s="15" t="s">
        <v>23</v>
      </c>
      <c r="B334" s="12">
        <v>50101010</v>
      </c>
      <c r="C334" s="16">
        <v>42177960</v>
      </c>
      <c r="D334" s="16">
        <v>42177960</v>
      </c>
      <c r="E334" s="16">
        <v>7755062.8799999999</v>
      </c>
      <c r="F334" s="16">
        <f t="shared" si="46"/>
        <v>0</v>
      </c>
      <c r="G334" s="16">
        <f t="shared" si="46"/>
        <v>34422897.119999997</v>
      </c>
    </row>
    <row r="335" spans="1:7" ht="15" customHeight="1" x14ac:dyDescent="0.25">
      <c r="A335" s="15" t="s">
        <v>25</v>
      </c>
      <c r="B335" s="12">
        <v>50102010</v>
      </c>
      <c r="C335" s="16">
        <v>2664000</v>
      </c>
      <c r="D335" s="16">
        <v>2664000</v>
      </c>
      <c r="E335" s="16">
        <v>494773.06</v>
      </c>
      <c r="F335" s="16">
        <f t="shared" si="46"/>
        <v>0</v>
      </c>
      <c r="G335" s="16">
        <f t="shared" si="46"/>
        <v>2169226.94</v>
      </c>
    </row>
    <row r="336" spans="1:7" ht="15" customHeight="1" x14ac:dyDescent="0.25">
      <c r="A336" s="15" t="s">
        <v>26</v>
      </c>
      <c r="B336" s="12">
        <v>50102020</v>
      </c>
      <c r="C336" s="16">
        <v>216000</v>
      </c>
      <c r="D336" s="16">
        <v>216000</v>
      </c>
      <c r="E336" s="16">
        <v>45500</v>
      </c>
      <c r="F336" s="16">
        <f t="shared" si="46"/>
        <v>0</v>
      </c>
      <c r="G336" s="16">
        <f t="shared" si="46"/>
        <v>170500</v>
      </c>
    </row>
    <row r="337" spans="1:7" ht="15" customHeight="1" x14ac:dyDescent="0.25">
      <c r="A337" s="15" t="s">
        <v>27</v>
      </c>
      <c r="B337" s="12">
        <v>50102030</v>
      </c>
      <c r="C337" s="16">
        <v>216000</v>
      </c>
      <c r="D337" s="16">
        <v>216000</v>
      </c>
      <c r="E337" s="16">
        <v>17000</v>
      </c>
      <c r="F337" s="16">
        <f t="shared" si="46"/>
        <v>0</v>
      </c>
      <c r="G337" s="16">
        <f t="shared" si="46"/>
        <v>199000</v>
      </c>
    </row>
    <row r="338" spans="1:7" ht="15" customHeight="1" x14ac:dyDescent="0.25">
      <c r="A338" s="15" t="s">
        <v>28</v>
      </c>
      <c r="B338" s="12">
        <v>50102040</v>
      </c>
      <c r="C338" s="16">
        <v>777000</v>
      </c>
      <c r="D338" s="16">
        <v>777000</v>
      </c>
      <c r="E338" s="16">
        <v>567000</v>
      </c>
      <c r="F338" s="16">
        <f t="shared" si="46"/>
        <v>0</v>
      </c>
      <c r="G338" s="16">
        <f t="shared" si="46"/>
        <v>210000</v>
      </c>
    </row>
    <row r="339" spans="1:7" ht="15" customHeight="1" x14ac:dyDescent="0.25">
      <c r="A339" s="15" t="s">
        <v>107</v>
      </c>
      <c r="B339" s="12">
        <v>50102050</v>
      </c>
      <c r="C339" s="16">
        <v>36000</v>
      </c>
      <c r="D339" s="16">
        <v>36000</v>
      </c>
      <c r="E339" s="16">
        <v>1400</v>
      </c>
      <c r="F339" s="16">
        <f t="shared" si="46"/>
        <v>0</v>
      </c>
      <c r="G339" s="16">
        <f t="shared" si="46"/>
        <v>34600</v>
      </c>
    </row>
    <row r="340" spans="1:7" ht="15" customHeight="1" x14ac:dyDescent="0.25">
      <c r="A340" s="15" t="s">
        <v>108</v>
      </c>
      <c r="B340" s="12">
        <v>50102060</v>
      </c>
      <c r="C340" s="16">
        <v>3600</v>
      </c>
      <c r="D340" s="16">
        <v>3600</v>
      </c>
      <c r="E340" s="16">
        <v>204.54</v>
      </c>
      <c r="F340" s="16">
        <f t="shared" si="46"/>
        <v>0</v>
      </c>
      <c r="G340" s="16">
        <f t="shared" si="46"/>
        <v>3395.46</v>
      </c>
    </row>
    <row r="341" spans="1:7" ht="15" customHeight="1" x14ac:dyDescent="0.25">
      <c r="A341" s="15" t="s">
        <v>109</v>
      </c>
      <c r="B341" s="12">
        <v>50102110</v>
      </c>
      <c r="C341" s="16">
        <v>241278</v>
      </c>
      <c r="D341" s="16">
        <v>241278</v>
      </c>
      <c r="E341" s="16">
        <v>19284.48</v>
      </c>
      <c r="F341" s="16">
        <f t="shared" si="46"/>
        <v>0</v>
      </c>
      <c r="G341" s="16">
        <f t="shared" si="46"/>
        <v>221993.52</v>
      </c>
    </row>
    <row r="342" spans="1:7" ht="15" customHeight="1" x14ac:dyDescent="0.25">
      <c r="A342" s="15" t="s">
        <v>30</v>
      </c>
      <c r="B342" s="12">
        <v>50102120</v>
      </c>
      <c r="C342" s="16">
        <v>80000</v>
      </c>
      <c r="D342" s="16">
        <v>80000</v>
      </c>
      <c r="E342" s="16">
        <v>25000</v>
      </c>
      <c r="F342" s="16">
        <f t="shared" si="46"/>
        <v>0</v>
      </c>
      <c r="G342" s="16">
        <f t="shared" si="46"/>
        <v>55000</v>
      </c>
    </row>
    <row r="343" spans="1:7" ht="15" customHeight="1" x14ac:dyDescent="0.25">
      <c r="A343" s="15" t="s">
        <v>31</v>
      </c>
      <c r="B343" s="12">
        <v>50102130</v>
      </c>
      <c r="C343" s="16">
        <v>1315000</v>
      </c>
      <c r="D343" s="16">
        <v>1315000</v>
      </c>
      <c r="E343" s="16">
        <v>103149.94</v>
      </c>
      <c r="F343" s="16">
        <f t="shared" si="46"/>
        <v>0</v>
      </c>
      <c r="G343" s="16">
        <f t="shared" si="46"/>
        <v>1211850.06</v>
      </c>
    </row>
    <row r="344" spans="1:7" ht="15" customHeight="1" x14ac:dyDescent="0.25">
      <c r="A344" s="15" t="s">
        <v>32</v>
      </c>
      <c r="B344" s="12">
        <v>50102140</v>
      </c>
      <c r="C344" s="16">
        <v>3514830</v>
      </c>
      <c r="D344" s="16">
        <v>3514830</v>
      </c>
      <c r="E344" s="16">
        <v>0</v>
      </c>
      <c r="F344" s="16">
        <f t="shared" si="46"/>
        <v>0</v>
      </c>
      <c r="G344" s="16">
        <f t="shared" si="46"/>
        <v>3514830</v>
      </c>
    </row>
    <row r="345" spans="1:7" ht="15" customHeight="1" x14ac:dyDescent="0.25">
      <c r="A345" s="15" t="s">
        <v>33</v>
      </c>
      <c r="B345" s="12">
        <v>50102150</v>
      </c>
      <c r="C345" s="16">
        <v>555000</v>
      </c>
      <c r="D345" s="16">
        <v>555000</v>
      </c>
      <c r="E345" s="16">
        <v>0</v>
      </c>
      <c r="F345" s="16">
        <f t="shared" si="46"/>
        <v>0</v>
      </c>
      <c r="G345" s="16">
        <f t="shared" si="46"/>
        <v>555000</v>
      </c>
    </row>
    <row r="346" spans="1:7" ht="15" customHeight="1" x14ac:dyDescent="0.25">
      <c r="A346" s="15" t="s">
        <v>34</v>
      </c>
      <c r="B346" s="12">
        <v>50102990</v>
      </c>
      <c r="C346" s="16">
        <v>3514830</v>
      </c>
      <c r="D346" s="16">
        <v>3514830</v>
      </c>
      <c r="E346" s="16">
        <v>0</v>
      </c>
      <c r="F346" s="16">
        <f t="shared" si="46"/>
        <v>0</v>
      </c>
      <c r="G346" s="16">
        <f t="shared" si="46"/>
        <v>3514830</v>
      </c>
    </row>
    <row r="347" spans="1:7" ht="15" customHeight="1" x14ac:dyDescent="0.25">
      <c r="A347" s="15" t="s">
        <v>35</v>
      </c>
      <c r="B347" s="12">
        <v>50102990</v>
      </c>
      <c r="C347" s="16">
        <v>777000</v>
      </c>
      <c r="D347" s="16">
        <v>777000</v>
      </c>
      <c r="E347" s="16">
        <v>0</v>
      </c>
      <c r="F347" s="16">
        <f t="shared" si="46"/>
        <v>0</v>
      </c>
      <c r="G347" s="16">
        <f t="shared" si="46"/>
        <v>777000</v>
      </c>
    </row>
    <row r="348" spans="1:7" ht="15" customHeight="1" x14ac:dyDescent="0.25">
      <c r="A348" s="15" t="s">
        <v>36</v>
      </c>
      <c r="B348" s="12">
        <v>50103010</v>
      </c>
      <c r="C348" s="16">
        <v>5061356</v>
      </c>
      <c r="D348" s="16">
        <v>5061356</v>
      </c>
      <c r="E348" s="16">
        <v>937525.93</v>
      </c>
      <c r="F348" s="16">
        <f t="shared" si="46"/>
        <v>0</v>
      </c>
      <c r="G348" s="16">
        <f t="shared" si="46"/>
        <v>4123830.07</v>
      </c>
    </row>
    <row r="349" spans="1:7" ht="15" customHeight="1" x14ac:dyDescent="0.25">
      <c r="A349" s="15" t="s">
        <v>37</v>
      </c>
      <c r="B349" s="12">
        <v>50103020</v>
      </c>
      <c r="C349" s="16">
        <v>266400</v>
      </c>
      <c r="D349" s="16">
        <v>266400</v>
      </c>
      <c r="E349" s="16">
        <v>49600</v>
      </c>
      <c r="F349" s="16">
        <f t="shared" si="46"/>
        <v>0</v>
      </c>
      <c r="G349" s="16">
        <f t="shared" si="46"/>
        <v>216800</v>
      </c>
    </row>
    <row r="350" spans="1:7" ht="15" customHeight="1" x14ac:dyDescent="0.25">
      <c r="A350" s="15" t="s">
        <v>38</v>
      </c>
      <c r="B350" s="12">
        <v>50103030</v>
      </c>
      <c r="C350" s="16">
        <v>1048106</v>
      </c>
      <c r="D350" s="16">
        <v>1048106</v>
      </c>
      <c r="E350" s="16">
        <v>193810.15</v>
      </c>
      <c r="F350" s="16">
        <f t="shared" si="46"/>
        <v>0</v>
      </c>
      <c r="G350" s="16">
        <f t="shared" si="46"/>
        <v>854295.85</v>
      </c>
    </row>
    <row r="351" spans="1:7" ht="15" customHeight="1" x14ac:dyDescent="0.25">
      <c r="A351" s="15" t="s">
        <v>39</v>
      </c>
      <c r="B351" s="12">
        <v>50103040</v>
      </c>
      <c r="C351" s="16">
        <v>133200</v>
      </c>
      <c r="D351" s="16">
        <v>133200</v>
      </c>
      <c r="E351" s="16">
        <v>24800</v>
      </c>
      <c r="F351" s="16">
        <f t="shared" si="46"/>
        <v>0</v>
      </c>
      <c r="G351" s="16">
        <f t="shared" si="46"/>
        <v>108400</v>
      </c>
    </row>
    <row r="352" spans="1:7" ht="15" customHeight="1" x14ac:dyDescent="0.25">
      <c r="A352" s="15" t="s">
        <v>110</v>
      </c>
      <c r="B352" s="12">
        <v>50104990</v>
      </c>
      <c r="C352" s="16">
        <v>555000</v>
      </c>
      <c r="D352" s="16">
        <v>555000</v>
      </c>
      <c r="E352" s="16">
        <v>0</v>
      </c>
      <c r="F352" s="16">
        <f t="shared" si="46"/>
        <v>0</v>
      </c>
      <c r="G352" s="16">
        <f t="shared" si="46"/>
        <v>555000</v>
      </c>
    </row>
    <row r="353" spans="1:7" ht="15" customHeight="1" x14ac:dyDescent="0.25">
      <c r="B353" s="12"/>
    </row>
    <row r="354" spans="1:7" s="18" customFormat="1" ht="15" customHeight="1" x14ac:dyDescent="0.25">
      <c r="A354" s="18" t="s">
        <v>41</v>
      </c>
      <c r="B354" s="19">
        <v>200</v>
      </c>
      <c r="C354" s="20">
        <f>27722595+5000</f>
        <v>27727595</v>
      </c>
      <c r="D354" s="20">
        <f>19097310+5000</f>
        <v>19102310</v>
      </c>
      <c r="E354" s="20">
        <v>10489238.369999999</v>
      </c>
      <c r="F354" s="20">
        <f t="shared" ref="F354:G371" si="47">C354-D354</f>
        <v>8625285</v>
      </c>
      <c r="G354" s="20">
        <f t="shared" si="47"/>
        <v>8613071.6300000008</v>
      </c>
    </row>
    <row r="355" spans="1:7" s="18" customFormat="1" ht="15" customHeight="1" x14ac:dyDescent="0.25">
      <c r="A355" s="21" t="s">
        <v>666</v>
      </c>
      <c r="B355" s="19"/>
      <c r="C355" s="20">
        <f>SUM(C356:C371)</f>
        <v>6626720</v>
      </c>
      <c r="D355" s="20">
        <f t="shared" ref="D355:E355" si="48">SUM(D356:D371)</f>
        <v>3194360</v>
      </c>
      <c r="E355" s="20">
        <f t="shared" si="48"/>
        <v>1865695.1800000002</v>
      </c>
      <c r="F355" s="20">
        <f t="shared" si="47"/>
        <v>3432360</v>
      </c>
      <c r="G355" s="20">
        <f t="shared" si="47"/>
        <v>1328664.8199999998</v>
      </c>
    </row>
    <row r="356" spans="1:7" ht="15" customHeight="1" x14ac:dyDescent="0.25">
      <c r="A356" s="15" t="s">
        <v>57</v>
      </c>
      <c r="B356" s="12">
        <v>50201010</v>
      </c>
      <c r="C356" s="16">
        <v>75000</v>
      </c>
      <c r="D356" s="16">
        <v>37500</v>
      </c>
      <c r="E356" s="16">
        <v>9200</v>
      </c>
      <c r="F356" s="16">
        <f t="shared" si="47"/>
        <v>37500</v>
      </c>
      <c r="G356" s="16">
        <f t="shared" si="47"/>
        <v>28300</v>
      </c>
    </row>
    <row r="357" spans="1:7" ht="15" customHeight="1" x14ac:dyDescent="0.25">
      <c r="A357" s="15" t="s">
        <v>58</v>
      </c>
      <c r="B357" s="12">
        <v>50202010</v>
      </c>
      <c r="C357" s="16">
        <v>100000</v>
      </c>
      <c r="D357" s="16">
        <v>50000</v>
      </c>
      <c r="E357" s="16">
        <v>10000</v>
      </c>
      <c r="F357" s="16">
        <f t="shared" si="47"/>
        <v>50000</v>
      </c>
      <c r="G357" s="16">
        <f t="shared" si="47"/>
        <v>40000</v>
      </c>
    </row>
    <row r="358" spans="1:7" ht="15" customHeight="1" x14ac:dyDescent="0.25">
      <c r="A358" s="15" t="s">
        <v>59</v>
      </c>
      <c r="B358" s="12">
        <v>50203010</v>
      </c>
      <c r="C358" s="16">
        <v>150000</v>
      </c>
      <c r="D358" s="16">
        <v>150000</v>
      </c>
      <c r="E358" s="16">
        <v>0</v>
      </c>
      <c r="F358" s="16">
        <f t="shared" si="47"/>
        <v>0</v>
      </c>
      <c r="G358" s="16">
        <f t="shared" si="47"/>
        <v>150000</v>
      </c>
    </row>
    <row r="359" spans="1:7" ht="15" customHeight="1" x14ac:dyDescent="0.25">
      <c r="A359" s="15" t="s">
        <v>75</v>
      </c>
      <c r="B359" s="12">
        <v>50203090</v>
      </c>
      <c r="C359" s="16">
        <v>5462720</v>
      </c>
      <c r="D359" s="16">
        <v>2231360</v>
      </c>
      <c r="E359" s="16">
        <v>1597487.31</v>
      </c>
      <c r="F359" s="16">
        <f t="shared" si="47"/>
        <v>3231360</v>
      </c>
      <c r="G359" s="16">
        <f t="shared" si="47"/>
        <v>633872.68999999994</v>
      </c>
    </row>
    <row r="360" spans="1:7" ht="15" customHeight="1" x14ac:dyDescent="0.25">
      <c r="A360" s="15" t="s">
        <v>62</v>
      </c>
      <c r="B360" s="12">
        <v>50203210</v>
      </c>
      <c r="C360" s="16">
        <v>77800</v>
      </c>
      <c r="D360" s="16">
        <v>77800</v>
      </c>
      <c r="E360" s="16">
        <v>21900</v>
      </c>
      <c r="F360" s="16">
        <f t="shared" si="47"/>
        <v>0</v>
      </c>
      <c r="G360" s="16">
        <f t="shared" si="47"/>
        <v>55900</v>
      </c>
    </row>
    <row r="361" spans="1:7" ht="15" customHeight="1" x14ac:dyDescent="0.25">
      <c r="A361" s="15" t="s">
        <v>111</v>
      </c>
      <c r="B361" s="12">
        <v>50203220</v>
      </c>
      <c r="C361" s="16">
        <v>24000</v>
      </c>
      <c r="D361" s="16">
        <v>24000</v>
      </c>
      <c r="E361" s="16">
        <v>0</v>
      </c>
      <c r="F361" s="16">
        <f t="shared" si="47"/>
        <v>0</v>
      </c>
      <c r="G361" s="16">
        <f t="shared" si="47"/>
        <v>24000</v>
      </c>
    </row>
    <row r="362" spans="1:7" ht="15" customHeight="1" x14ac:dyDescent="0.25">
      <c r="A362" s="15" t="s">
        <v>63</v>
      </c>
      <c r="B362" s="12">
        <v>50203990</v>
      </c>
      <c r="C362" s="16">
        <v>210200</v>
      </c>
      <c r="D362" s="16">
        <v>210200</v>
      </c>
      <c r="E362" s="16">
        <v>108000</v>
      </c>
      <c r="F362" s="16">
        <f t="shared" si="47"/>
        <v>0</v>
      </c>
      <c r="G362" s="16">
        <f t="shared" si="47"/>
        <v>102200</v>
      </c>
    </row>
    <row r="363" spans="1:7" ht="15" customHeight="1" x14ac:dyDescent="0.25">
      <c r="A363" s="15" t="s">
        <v>64</v>
      </c>
      <c r="B363" s="12">
        <v>50204010</v>
      </c>
      <c r="C363" s="16">
        <v>25000</v>
      </c>
      <c r="D363" s="16">
        <v>25000</v>
      </c>
      <c r="E363" s="16">
        <v>5400</v>
      </c>
      <c r="F363" s="16">
        <f t="shared" si="47"/>
        <v>0</v>
      </c>
      <c r="G363" s="16">
        <f t="shared" si="47"/>
        <v>19600</v>
      </c>
    </row>
    <row r="364" spans="1:7" ht="15" customHeight="1" x14ac:dyDescent="0.25">
      <c r="A364" s="15" t="s">
        <v>65</v>
      </c>
      <c r="B364" s="12">
        <v>50205010</v>
      </c>
      <c r="C364" s="16">
        <v>5000</v>
      </c>
      <c r="D364" s="16">
        <v>5000</v>
      </c>
      <c r="E364" s="16">
        <v>0</v>
      </c>
      <c r="F364" s="16">
        <f t="shared" si="47"/>
        <v>0</v>
      </c>
      <c r="G364" s="16">
        <f t="shared" si="47"/>
        <v>5000</v>
      </c>
    </row>
    <row r="365" spans="1:7" ht="15" customHeight="1" x14ac:dyDescent="0.25">
      <c r="A365" s="15" t="s">
        <v>112</v>
      </c>
      <c r="B365" s="12">
        <v>50205020</v>
      </c>
      <c r="C365" s="16">
        <v>64512</v>
      </c>
      <c r="D365" s="16">
        <v>32256</v>
      </c>
      <c r="E365" s="16">
        <v>15862.87</v>
      </c>
      <c r="F365" s="16">
        <f t="shared" si="47"/>
        <v>32256</v>
      </c>
      <c r="G365" s="16">
        <f t="shared" si="47"/>
        <v>16393.129999999997</v>
      </c>
    </row>
    <row r="366" spans="1:7" ht="15" customHeight="1" x14ac:dyDescent="0.25">
      <c r="A366" s="15" t="s">
        <v>113</v>
      </c>
      <c r="B366" s="12">
        <v>50205020</v>
      </c>
      <c r="C366" s="16">
        <v>127488</v>
      </c>
      <c r="D366" s="16">
        <v>63744</v>
      </c>
      <c r="E366" s="16">
        <v>39000</v>
      </c>
      <c r="F366" s="16">
        <f t="shared" si="47"/>
        <v>63744</v>
      </c>
      <c r="G366" s="16">
        <f t="shared" si="47"/>
        <v>24744</v>
      </c>
    </row>
    <row r="367" spans="1:7" ht="15" customHeight="1" x14ac:dyDescent="0.25">
      <c r="A367" s="15" t="s">
        <v>68</v>
      </c>
      <c r="B367" s="12">
        <v>50213050</v>
      </c>
      <c r="C367" s="16">
        <v>150000</v>
      </c>
      <c r="D367" s="16">
        <v>150000</v>
      </c>
      <c r="E367" s="16">
        <v>0</v>
      </c>
      <c r="F367" s="16">
        <f t="shared" si="47"/>
        <v>0</v>
      </c>
      <c r="G367" s="16">
        <f t="shared" si="47"/>
        <v>150000</v>
      </c>
    </row>
    <row r="368" spans="1:7" ht="15" customHeight="1" x14ac:dyDescent="0.25">
      <c r="A368" s="15" t="s">
        <v>52</v>
      </c>
      <c r="B368" s="12">
        <v>50216020</v>
      </c>
      <c r="C368" s="16">
        <v>35000</v>
      </c>
      <c r="D368" s="16">
        <v>17500</v>
      </c>
      <c r="E368" s="16">
        <v>10125</v>
      </c>
      <c r="F368" s="16">
        <f t="shared" si="47"/>
        <v>17500</v>
      </c>
      <c r="G368" s="16">
        <f t="shared" si="47"/>
        <v>7375</v>
      </c>
    </row>
    <row r="369" spans="1:7" ht="15" customHeight="1" x14ac:dyDescent="0.25">
      <c r="A369" s="15" t="s">
        <v>76</v>
      </c>
      <c r="B369" s="12">
        <v>50299020</v>
      </c>
      <c r="C369" s="16">
        <v>15000</v>
      </c>
      <c r="D369" s="16">
        <v>15000</v>
      </c>
      <c r="E369" s="16">
        <v>0</v>
      </c>
      <c r="F369" s="16">
        <f t="shared" si="47"/>
        <v>0</v>
      </c>
      <c r="G369" s="16">
        <f t="shared" si="47"/>
        <v>15000</v>
      </c>
    </row>
    <row r="370" spans="1:7" ht="15" customHeight="1" x14ac:dyDescent="0.25">
      <c r="A370" s="15" t="s">
        <v>77</v>
      </c>
      <c r="B370" s="12">
        <v>50299030</v>
      </c>
      <c r="C370" s="16">
        <v>100000</v>
      </c>
      <c r="D370" s="16">
        <v>100000</v>
      </c>
      <c r="E370" s="16">
        <v>48720</v>
      </c>
      <c r="F370" s="16">
        <f t="shared" si="47"/>
        <v>0</v>
      </c>
      <c r="G370" s="16">
        <f t="shared" si="47"/>
        <v>51280</v>
      </c>
    </row>
    <row r="371" spans="1:7" ht="15" customHeight="1" x14ac:dyDescent="0.25">
      <c r="A371" s="15" t="s">
        <v>71</v>
      </c>
      <c r="B371" s="12">
        <v>50299070</v>
      </c>
      <c r="C371" s="16">
        <v>5000</v>
      </c>
      <c r="D371" s="16">
        <v>5000</v>
      </c>
      <c r="E371" s="16">
        <v>0</v>
      </c>
      <c r="F371" s="16">
        <f t="shared" si="47"/>
        <v>0</v>
      </c>
      <c r="G371" s="16">
        <f t="shared" si="47"/>
        <v>5000</v>
      </c>
    </row>
    <row r="372" spans="1:7" ht="15" customHeight="1" x14ac:dyDescent="0.25">
      <c r="B372" s="12"/>
    </row>
    <row r="373" spans="1:7" s="18" customFormat="1" ht="15" customHeight="1" x14ac:dyDescent="0.25">
      <c r="A373" s="21" t="s">
        <v>667</v>
      </c>
      <c r="B373" s="19"/>
      <c r="C373" s="20">
        <f>SUM(C374:C380)</f>
        <v>131250</v>
      </c>
      <c r="D373" s="20">
        <f t="shared" ref="D373:E373" si="49">SUM(D374:D380)</f>
        <v>90625</v>
      </c>
      <c r="E373" s="20">
        <f t="shared" si="49"/>
        <v>13963</v>
      </c>
      <c r="F373" s="20">
        <f t="shared" ref="F373:G380" si="50">C373-D373</f>
        <v>40625</v>
      </c>
      <c r="G373" s="20">
        <f t="shared" si="50"/>
        <v>76662</v>
      </c>
    </row>
    <row r="374" spans="1:7" ht="15" customHeight="1" x14ac:dyDescent="0.25">
      <c r="A374" s="15" t="s">
        <v>57</v>
      </c>
      <c r="B374" s="12">
        <v>50201010</v>
      </c>
      <c r="C374" s="16">
        <v>10000</v>
      </c>
      <c r="D374" s="16">
        <v>10000</v>
      </c>
      <c r="E374" s="16">
        <v>0</v>
      </c>
      <c r="F374" s="16">
        <f t="shared" si="50"/>
        <v>0</v>
      </c>
      <c r="G374" s="16">
        <f t="shared" si="50"/>
        <v>10000</v>
      </c>
    </row>
    <row r="375" spans="1:7" ht="15" customHeight="1" x14ac:dyDescent="0.25">
      <c r="A375" s="15" t="s">
        <v>58</v>
      </c>
      <c r="B375" s="12">
        <v>50202010</v>
      </c>
      <c r="C375" s="16">
        <v>15000</v>
      </c>
      <c r="D375" s="16">
        <v>15000</v>
      </c>
      <c r="E375" s="16">
        <v>0</v>
      </c>
      <c r="F375" s="16">
        <f t="shared" si="50"/>
        <v>0</v>
      </c>
      <c r="G375" s="16">
        <f t="shared" si="50"/>
        <v>15000</v>
      </c>
    </row>
    <row r="376" spans="1:7" ht="15" customHeight="1" x14ac:dyDescent="0.25">
      <c r="A376" s="15" t="s">
        <v>59</v>
      </c>
      <c r="B376" s="12">
        <v>50203010</v>
      </c>
      <c r="C376" s="16">
        <v>40000</v>
      </c>
      <c r="D376" s="16">
        <v>20000</v>
      </c>
      <c r="E376" s="16">
        <v>0</v>
      </c>
      <c r="F376" s="16">
        <f t="shared" si="50"/>
        <v>20000</v>
      </c>
      <c r="G376" s="16">
        <f t="shared" si="50"/>
        <v>20000</v>
      </c>
    </row>
    <row r="377" spans="1:7" ht="15" customHeight="1" x14ac:dyDescent="0.25">
      <c r="A377" s="15" t="s">
        <v>63</v>
      </c>
      <c r="B377" s="12">
        <v>50203990</v>
      </c>
      <c r="C377" s="16">
        <v>15000</v>
      </c>
      <c r="D377" s="16">
        <v>15000</v>
      </c>
      <c r="E377" s="16">
        <v>13963</v>
      </c>
      <c r="F377" s="16">
        <f t="shared" si="50"/>
        <v>0</v>
      </c>
      <c r="G377" s="16">
        <f t="shared" si="50"/>
        <v>1037</v>
      </c>
    </row>
    <row r="378" spans="1:7" ht="15" customHeight="1" x14ac:dyDescent="0.25">
      <c r="A378" s="15" t="s">
        <v>64</v>
      </c>
      <c r="B378" s="12">
        <v>50204010</v>
      </c>
      <c r="C378" s="16">
        <v>5000</v>
      </c>
      <c r="D378" s="16">
        <v>5000</v>
      </c>
      <c r="E378" s="16">
        <v>0</v>
      </c>
      <c r="F378" s="16">
        <f t="shared" si="50"/>
        <v>0</v>
      </c>
      <c r="G378" s="16">
        <f t="shared" si="50"/>
        <v>5000</v>
      </c>
    </row>
    <row r="379" spans="1:7" ht="15" customHeight="1" x14ac:dyDescent="0.25">
      <c r="A379" s="15" t="s">
        <v>76</v>
      </c>
      <c r="B379" s="12">
        <v>50299020</v>
      </c>
      <c r="C379" s="16">
        <v>5000</v>
      </c>
      <c r="D379" s="16">
        <v>5000</v>
      </c>
      <c r="E379" s="16">
        <v>0</v>
      </c>
      <c r="F379" s="16">
        <f t="shared" si="50"/>
        <v>0</v>
      </c>
      <c r="G379" s="16">
        <f t="shared" si="50"/>
        <v>5000</v>
      </c>
    </row>
    <row r="380" spans="1:7" ht="15" customHeight="1" x14ac:dyDescent="0.25">
      <c r="A380" s="15" t="s">
        <v>77</v>
      </c>
      <c r="B380" s="12">
        <v>50299030</v>
      </c>
      <c r="C380" s="16">
        <v>41250</v>
      </c>
      <c r="D380" s="16">
        <v>20625</v>
      </c>
      <c r="E380" s="16">
        <v>0</v>
      </c>
      <c r="F380" s="16">
        <f t="shared" si="50"/>
        <v>20625</v>
      </c>
      <c r="G380" s="16">
        <f t="shared" si="50"/>
        <v>20625</v>
      </c>
    </row>
    <row r="381" spans="1:7" ht="15" customHeight="1" x14ac:dyDescent="0.25">
      <c r="B381" s="12"/>
    </row>
    <row r="382" spans="1:7" s="18" customFormat="1" ht="15" customHeight="1" x14ac:dyDescent="0.25">
      <c r="A382" s="21" t="s">
        <v>668</v>
      </c>
      <c r="B382" s="19"/>
      <c r="C382" s="20">
        <f>SUM(C383:C391)</f>
        <v>675000</v>
      </c>
      <c r="D382" s="20">
        <f>SUM(D383:D391)</f>
        <v>635000</v>
      </c>
      <c r="E382" s="20">
        <f>SUM(E383:E391)</f>
        <v>38577</v>
      </c>
      <c r="F382" s="20">
        <f t="shared" ref="F382:G391" si="51">C382-D382</f>
        <v>40000</v>
      </c>
      <c r="G382" s="20">
        <f t="shared" si="51"/>
        <v>596423</v>
      </c>
    </row>
    <row r="383" spans="1:7" ht="15" customHeight="1" x14ac:dyDescent="0.25">
      <c r="A383" s="15" t="s">
        <v>57</v>
      </c>
      <c r="B383" s="12">
        <v>50201010</v>
      </c>
      <c r="C383" s="16">
        <v>40000</v>
      </c>
      <c r="D383" s="16">
        <v>20000</v>
      </c>
      <c r="E383" s="16">
        <v>0</v>
      </c>
      <c r="F383" s="16">
        <f t="shared" si="51"/>
        <v>20000</v>
      </c>
      <c r="G383" s="16">
        <f t="shared" si="51"/>
        <v>20000</v>
      </c>
    </row>
    <row r="384" spans="1:7" ht="15" customHeight="1" x14ac:dyDescent="0.25">
      <c r="A384" s="15" t="s">
        <v>58</v>
      </c>
      <c r="B384" s="12">
        <v>50202010</v>
      </c>
      <c r="C384" s="16">
        <v>40000</v>
      </c>
      <c r="D384" s="16">
        <v>20000</v>
      </c>
      <c r="E384" s="16">
        <v>7280</v>
      </c>
      <c r="F384" s="16">
        <f t="shared" si="51"/>
        <v>20000</v>
      </c>
      <c r="G384" s="16">
        <f t="shared" si="51"/>
        <v>12720</v>
      </c>
    </row>
    <row r="385" spans="1:7" ht="15" customHeight="1" x14ac:dyDescent="0.25">
      <c r="A385" s="15" t="s">
        <v>59</v>
      </c>
      <c r="B385" s="12">
        <v>50203010</v>
      </c>
      <c r="C385" s="16">
        <v>100000</v>
      </c>
      <c r="D385" s="16">
        <v>100000</v>
      </c>
      <c r="E385" s="16">
        <v>0</v>
      </c>
      <c r="F385" s="16">
        <f t="shared" si="51"/>
        <v>0</v>
      </c>
      <c r="G385" s="16">
        <f t="shared" si="51"/>
        <v>100000</v>
      </c>
    </row>
    <row r="386" spans="1:7" ht="15" customHeight="1" x14ac:dyDescent="0.25">
      <c r="A386" s="15" t="s">
        <v>62</v>
      </c>
      <c r="B386" s="12">
        <v>50203210</v>
      </c>
      <c r="C386" s="16">
        <v>61000</v>
      </c>
      <c r="D386" s="16">
        <v>61000</v>
      </c>
      <c r="E386" s="16">
        <v>0</v>
      </c>
      <c r="F386" s="16">
        <f t="shared" si="51"/>
        <v>0</v>
      </c>
      <c r="G386" s="16">
        <f t="shared" si="51"/>
        <v>61000</v>
      </c>
    </row>
    <row r="387" spans="1:7" ht="15" customHeight="1" x14ac:dyDescent="0.25">
      <c r="A387" s="15" t="s">
        <v>63</v>
      </c>
      <c r="B387" s="12">
        <v>50203990</v>
      </c>
      <c r="C387" s="16">
        <v>125000</v>
      </c>
      <c r="D387" s="16">
        <v>125000</v>
      </c>
      <c r="E387" s="16">
        <v>8500</v>
      </c>
      <c r="F387" s="16">
        <f t="shared" si="51"/>
        <v>0</v>
      </c>
      <c r="G387" s="16">
        <f t="shared" si="51"/>
        <v>116500</v>
      </c>
    </row>
    <row r="388" spans="1:7" ht="15" customHeight="1" x14ac:dyDescent="0.25">
      <c r="A388" s="15" t="s">
        <v>64</v>
      </c>
      <c r="B388" s="12">
        <v>50204010</v>
      </c>
      <c r="C388" s="16">
        <v>53000</v>
      </c>
      <c r="D388" s="16">
        <v>53000</v>
      </c>
      <c r="E388" s="16">
        <v>14000</v>
      </c>
      <c r="F388" s="16">
        <f t="shared" si="51"/>
        <v>0</v>
      </c>
      <c r="G388" s="16">
        <f t="shared" si="51"/>
        <v>39000</v>
      </c>
    </row>
    <row r="389" spans="1:7" ht="15" customHeight="1" x14ac:dyDescent="0.25">
      <c r="A389" s="15" t="s">
        <v>87</v>
      </c>
      <c r="B389" s="12">
        <v>50205030</v>
      </c>
      <c r="C389" s="16">
        <v>40000</v>
      </c>
      <c r="D389" s="16">
        <v>40000</v>
      </c>
      <c r="E389" s="16">
        <v>8797</v>
      </c>
      <c r="F389" s="16">
        <f t="shared" si="51"/>
        <v>0</v>
      </c>
      <c r="G389" s="16">
        <f t="shared" si="51"/>
        <v>31203</v>
      </c>
    </row>
    <row r="390" spans="1:7" ht="15" customHeight="1" x14ac:dyDescent="0.25">
      <c r="A390" s="15" t="s">
        <v>76</v>
      </c>
      <c r="B390" s="12">
        <v>50299020</v>
      </c>
      <c r="C390" s="16">
        <v>16000</v>
      </c>
      <c r="D390" s="16">
        <v>16000</v>
      </c>
      <c r="E390" s="16">
        <v>0</v>
      </c>
      <c r="F390" s="16">
        <f t="shared" si="51"/>
        <v>0</v>
      </c>
      <c r="G390" s="16">
        <f t="shared" si="51"/>
        <v>16000</v>
      </c>
    </row>
    <row r="391" spans="1:7" ht="15" customHeight="1" x14ac:dyDescent="0.25">
      <c r="A391" s="15" t="s">
        <v>77</v>
      </c>
      <c r="B391" s="12">
        <v>50299030</v>
      </c>
      <c r="C391" s="16">
        <v>200000</v>
      </c>
      <c r="D391" s="16">
        <v>200000</v>
      </c>
      <c r="E391" s="16">
        <v>0</v>
      </c>
      <c r="F391" s="16">
        <f t="shared" si="51"/>
        <v>0</v>
      </c>
      <c r="G391" s="16">
        <f t="shared" si="51"/>
        <v>200000</v>
      </c>
    </row>
    <row r="392" spans="1:7" ht="15" customHeight="1" x14ac:dyDescent="0.25">
      <c r="B392" s="12"/>
    </row>
    <row r="393" spans="1:7" s="18" customFormat="1" ht="15" customHeight="1" x14ac:dyDescent="0.25">
      <c r="A393" s="18" t="s">
        <v>116</v>
      </c>
      <c r="B393" s="19" t="s">
        <v>10</v>
      </c>
      <c r="C393" s="20">
        <f>540500+5000</f>
        <v>545500</v>
      </c>
      <c r="D393" s="20">
        <f>35500+5000</f>
        <v>40500</v>
      </c>
      <c r="E393" s="20">
        <v>0</v>
      </c>
      <c r="F393" s="20">
        <f t="shared" ref="F393:G398" si="52">C393-D393</f>
        <v>505000</v>
      </c>
      <c r="G393" s="20">
        <f t="shared" si="52"/>
        <v>40500</v>
      </c>
    </row>
    <row r="394" spans="1:7" ht="15" customHeight="1" x14ac:dyDescent="0.25">
      <c r="A394" s="15" t="s">
        <v>59</v>
      </c>
      <c r="B394" s="12">
        <v>50203010</v>
      </c>
      <c r="C394" s="16">
        <v>10000</v>
      </c>
      <c r="D394" s="16">
        <v>10000</v>
      </c>
      <c r="E394" s="16">
        <v>0</v>
      </c>
      <c r="F394" s="16">
        <f t="shared" si="52"/>
        <v>0</v>
      </c>
      <c r="G394" s="16">
        <f t="shared" si="52"/>
        <v>10000</v>
      </c>
    </row>
    <row r="395" spans="1:7" ht="15" customHeight="1" x14ac:dyDescent="0.25">
      <c r="A395" s="15" t="s">
        <v>117</v>
      </c>
      <c r="B395" s="12">
        <v>50206020</v>
      </c>
      <c r="C395" s="16">
        <v>5000</v>
      </c>
      <c r="D395" s="16">
        <v>0</v>
      </c>
      <c r="E395" s="16">
        <v>0</v>
      </c>
      <c r="F395" s="16">
        <f t="shared" si="52"/>
        <v>5000</v>
      </c>
      <c r="G395" s="16">
        <f t="shared" si="52"/>
        <v>0</v>
      </c>
    </row>
    <row r="396" spans="1:7" ht="15" customHeight="1" x14ac:dyDescent="0.25">
      <c r="A396" s="15" t="s">
        <v>43</v>
      </c>
      <c r="B396" s="12">
        <v>50212990</v>
      </c>
      <c r="C396" s="16">
        <v>500000</v>
      </c>
      <c r="D396" s="16">
        <v>0</v>
      </c>
      <c r="E396" s="16">
        <v>0</v>
      </c>
      <c r="F396" s="16">
        <f t="shared" si="52"/>
        <v>500000</v>
      </c>
      <c r="G396" s="16">
        <f t="shared" si="52"/>
        <v>0</v>
      </c>
    </row>
    <row r="397" spans="1:7" ht="15" customHeight="1" x14ac:dyDescent="0.25">
      <c r="A397" s="15" t="s">
        <v>76</v>
      </c>
      <c r="B397" s="12">
        <v>50299020</v>
      </c>
      <c r="C397" s="16">
        <f>5000+5000</f>
        <v>10000</v>
      </c>
      <c r="D397" s="16">
        <f>5000+5000</f>
        <v>10000</v>
      </c>
      <c r="E397" s="16">
        <v>0</v>
      </c>
      <c r="F397" s="16">
        <f t="shared" si="52"/>
        <v>0</v>
      </c>
      <c r="G397" s="16">
        <f t="shared" si="52"/>
        <v>10000</v>
      </c>
    </row>
    <row r="398" spans="1:7" ht="15" customHeight="1" x14ac:dyDescent="0.25">
      <c r="A398" s="15" t="s">
        <v>77</v>
      </c>
      <c r="B398" s="12">
        <v>50299030</v>
      </c>
      <c r="C398" s="16">
        <v>20500</v>
      </c>
      <c r="D398" s="16">
        <v>20500</v>
      </c>
      <c r="E398" s="16">
        <v>0</v>
      </c>
      <c r="F398" s="16">
        <f t="shared" si="52"/>
        <v>0</v>
      </c>
      <c r="G398" s="16">
        <f t="shared" si="52"/>
        <v>20500</v>
      </c>
    </row>
    <row r="399" spans="1:7" ht="15" customHeight="1" x14ac:dyDescent="0.25">
      <c r="B399" s="12"/>
    </row>
    <row r="400" spans="1:7" s="18" customFormat="1" ht="15" customHeight="1" x14ac:dyDescent="0.25">
      <c r="A400" s="18" t="s">
        <v>118</v>
      </c>
      <c r="B400" s="19" t="s">
        <v>10</v>
      </c>
      <c r="C400" s="20">
        <v>1369200</v>
      </c>
      <c r="D400" s="20">
        <v>1212500</v>
      </c>
      <c r="E400" s="20">
        <v>26108</v>
      </c>
      <c r="F400" s="20">
        <f t="shared" ref="F400:G410" si="53">C400-D400</f>
        <v>156700</v>
      </c>
      <c r="G400" s="20">
        <f t="shared" si="53"/>
        <v>1186392</v>
      </c>
    </row>
    <row r="401" spans="1:7" ht="15" customHeight="1" x14ac:dyDescent="0.25">
      <c r="A401" s="15" t="s">
        <v>57</v>
      </c>
      <c r="B401" s="12">
        <v>50201010</v>
      </c>
      <c r="C401" s="16">
        <v>50000</v>
      </c>
      <c r="D401" s="16">
        <v>0</v>
      </c>
      <c r="E401" s="16">
        <v>0</v>
      </c>
      <c r="F401" s="16">
        <f t="shared" si="53"/>
        <v>50000</v>
      </c>
      <c r="G401" s="16">
        <f t="shared" si="53"/>
        <v>0</v>
      </c>
    </row>
    <row r="402" spans="1:7" ht="15" customHeight="1" x14ac:dyDescent="0.25">
      <c r="A402" s="15" t="s">
        <v>58</v>
      </c>
      <c r="B402" s="12">
        <v>50202010</v>
      </c>
      <c r="C402" s="16">
        <v>481700</v>
      </c>
      <c r="D402" s="16">
        <v>375000</v>
      </c>
      <c r="E402" s="16">
        <v>0</v>
      </c>
      <c r="F402" s="16">
        <f t="shared" si="53"/>
        <v>106700</v>
      </c>
      <c r="G402" s="16">
        <f t="shared" si="53"/>
        <v>375000</v>
      </c>
    </row>
    <row r="403" spans="1:7" ht="15" customHeight="1" x14ac:dyDescent="0.25">
      <c r="A403" s="15" t="s">
        <v>59</v>
      </c>
      <c r="B403" s="12">
        <v>50203010</v>
      </c>
      <c r="C403" s="16">
        <v>22500</v>
      </c>
      <c r="D403" s="16">
        <v>22500</v>
      </c>
      <c r="E403" s="16">
        <v>0</v>
      </c>
      <c r="F403" s="16">
        <f t="shared" si="53"/>
        <v>0</v>
      </c>
      <c r="G403" s="16">
        <f t="shared" si="53"/>
        <v>22500</v>
      </c>
    </row>
    <row r="404" spans="1:7" ht="15" customHeight="1" x14ac:dyDescent="0.25">
      <c r="A404" s="15" t="s">
        <v>62</v>
      </c>
      <c r="B404" s="12">
        <v>50203210</v>
      </c>
      <c r="C404" s="16">
        <v>4204</v>
      </c>
      <c r="D404" s="16">
        <v>4204</v>
      </c>
      <c r="E404" s="16">
        <v>4000</v>
      </c>
      <c r="F404" s="16">
        <f t="shared" si="53"/>
        <v>0</v>
      </c>
      <c r="G404" s="16">
        <f t="shared" si="53"/>
        <v>204</v>
      </c>
    </row>
    <row r="405" spans="1:7" ht="15" customHeight="1" x14ac:dyDescent="0.25">
      <c r="A405" s="15" t="s">
        <v>111</v>
      </c>
      <c r="B405" s="12">
        <v>50203220</v>
      </c>
      <c r="C405" s="16">
        <v>13840</v>
      </c>
      <c r="D405" s="16">
        <v>13840</v>
      </c>
      <c r="E405" s="16">
        <v>0</v>
      </c>
      <c r="F405" s="16">
        <f t="shared" si="53"/>
        <v>0</v>
      </c>
      <c r="G405" s="16">
        <f t="shared" si="53"/>
        <v>13840</v>
      </c>
    </row>
    <row r="406" spans="1:7" ht="15" customHeight="1" x14ac:dyDescent="0.25">
      <c r="A406" s="15" t="s">
        <v>63</v>
      </c>
      <c r="B406" s="12">
        <v>50203990</v>
      </c>
      <c r="C406" s="16">
        <v>41956</v>
      </c>
      <c r="D406" s="16">
        <v>41956</v>
      </c>
      <c r="E406" s="16">
        <v>22108</v>
      </c>
      <c r="F406" s="16">
        <f t="shared" si="53"/>
        <v>0</v>
      </c>
      <c r="G406" s="16">
        <f t="shared" si="53"/>
        <v>19848</v>
      </c>
    </row>
    <row r="407" spans="1:7" ht="15" customHeight="1" x14ac:dyDescent="0.25">
      <c r="A407" s="15" t="s">
        <v>64</v>
      </c>
      <c r="B407" s="12">
        <v>50204010</v>
      </c>
      <c r="C407" s="16">
        <v>10000</v>
      </c>
      <c r="D407" s="16">
        <v>10000</v>
      </c>
      <c r="E407" s="16">
        <v>0</v>
      </c>
      <c r="F407" s="16">
        <f t="shared" si="53"/>
        <v>0</v>
      </c>
      <c r="G407" s="16">
        <f t="shared" si="53"/>
        <v>10000</v>
      </c>
    </row>
    <row r="408" spans="1:7" ht="15" customHeight="1" x14ac:dyDescent="0.25">
      <c r="A408" s="15" t="s">
        <v>67</v>
      </c>
      <c r="B408" s="12">
        <v>50211990</v>
      </c>
      <c r="C408" s="16">
        <v>20000</v>
      </c>
      <c r="D408" s="16">
        <v>20000</v>
      </c>
      <c r="E408" s="16">
        <v>0</v>
      </c>
      <c r="F408" s="16">
        <f t="shared" si="53"/>
        <v>0</v>
      </c>
      <c r="G408" s="16">
        <f t="shared" si="53"/>
        <v>20000</v>
      </c>
    </row>
    <row r="409" spans="1:7" ht="15" customHeight="1" x14ac:dyDescent="0.25">
      <c r="A409" s="15" t="s">
        <v>76</v>
      </c>
      <c r="B409" s="12">
        <v>50299020</v>
      </c>
      <c r="C409" s="16">
        <v>25000</v>
      </c>
      <c r="D409" s="16">
        <v>25000</v>
      </c>
      <c r="E409" s="16">
        <v>0</v>
      </c>
      <c r="F409" s="16">
        <f t="shared" si="53"/>
        <v>0</v>
      </c>
      <c r="G409" s="16">
        <f t="shared" si="53"/>
        <v>25000</v>
      </c>
    </row>
    <row r="410" spans="1:7" ht="15" customHeight="1" x14ac:dyDescent="0.25">
      <c r="A410" s="15" t="s">
        <v>77</v>
      </c>
      <c r="B410" s="12">
        <v>50299030</v>
      </c>
      <c r="C410" s="16">
        <v>700000</v>
      </c>
      <c r="D410" s="16">
        <v>700000</v>
      </c>
      <c r="E410" s="16">
        <v>0</v>
      </c>
      <c r="F410" s="16">
        <f t="shared" si="53"/>
        <v>0</v>
      </c>
      <c r="G410" s="16">
        <f t="shared" si="53"/>
        <v>700000</v>
      </c>
    </row>
    <row r="411" spans="1:7" ht="15" customHeight="1" x14ac:dyDescent="0.25">
      <c r="B411" s="12"/>
    </row>
    <row r="412" spans="1:7" s="18" customFormat="1" ht="15" customHeight="1" x14ac:dyDescent="0.25">
      <c r="A412" s="18" t="s">
        <v>119</v>
      </c>
      <c r="B412" s="19"/>
      <c r="C412" s="20">
        <v>1218975</v>
      </c>
      <c r="D412" s="20">
        <v>790975</v>
      </c>
      <c r="E412" s="20">
        <v>190338.14</v>
      </c>
      <c r="F412" s="20">
        <f t="shared" ref="F412:G424" si="54">C412-D412</f>
        <v>428000</v>
      </c>
      <c r="G412" s="20">
        <f t="shared" si="54"/>
        <v>600636.86</v>
      </c>
    </row>
    <row r="413" spans="1:7" ht="15" customHeight="1" x14ac:dyDescent="0.25">
      <c r="A413" s="15" t="s">
        <v>57</v>
      </c>
      <c r="B413" s="12">
        <v>50201010</v>
      </c>
      <c r="C413" s="16">
        <v>100000</v>
      </c>
      <c r="D413" s="16">
        <v>40000</v>
      </c>
      <c r="E413" s="16">
        <v>17478.14</v>
      </c>
      <c r="F413" s="16">
        <f t="shared" si="54"/>
        <v>60000</v>
      </c>
      <c r="G413" s="16">
        <f t="shared" si="54"/>
        <v>22521.86</v>
      </c>
    </row>
    <row r="414" spans="1:7" ht="15" customHeight="1" x14ac:dyDescent="0.25">
      <c r="A414" s="15" t="s">
        <v>58</v>
      </c>
      <c r="B414" s="12">
        <v>50202010</v>
      </c>
      <c r="C414" s="16">
        <v>217000</v>
      </c>
      <c r="D414" s="16">
        <v>100000</v>
      </c>
      <c r="E414" s="16">
        <v>5000</v>
      </c>
      <c r="F414" s="16">
        <f t="shared" si="54"/>
        <v>117000</v>
      </c>
      <c r="G414" s="16">
        <f t="shared" si="54"/>
        <v>95000</v>
      </c>
    </row>
    <row r="415" spans="1:7" ht="15" customHeight="1" x14ac:dyDescent="0.25">
      <c r="A415" s="15" t="s">
        <v>59</v>
      </c>
      <c r="B415" s="12">
        <v>50203010</v>
      </c>
      <c r="C415" s="16">
        <v>40000</v>
      </c>
      <c r="D415" s="16">
        <v>40000</v>
      </c>
      <c r="E415" s="16">
        <v>0</v>
      </c>
      <c r="F415" s="16">
        <f t="shared" si="54"/>
        <v>0</v>
      </c>
      <c r="G415" s="16">
        <f t="shared" si="54"/>
        <v>40000</v>
      </c>
    </row>
    <row r="416" spans="1:7" ht="15" customHeight="1" x14ac:dyDescent="0.25">
      <c r="A416" s="15" t="s">
        <v>62</v>
      </c>
      <c r="B416" s="12">
        <v>50203210</v>
      </c>
      <c r="C416" s="16">
        <v>100000</v>
      </c>
      <c r="D416" s="16">
        <v>100000</v>
      </c>
      <c r="E416" s="16">
        <v>0</v>
      </c>
      <c r="F416" s="16">
        <f t="shared" si="54"/>
        <v>0</v>
      </c>
      <c r="G416" s="16">
        <f t="shared" si="54"/>
        <v>100000</v>
      </c>
    </row>
    <row r="417" spans="1:7" ht="15" customHeight="1" x14ac:dyDescent="0.25">
      <c r="A417" s="15" t="s">
        <v>63</v>
      </c>
      <c r="B417" s="12">
        <v>50203990</v>
      </c>
      <c r="C417" s="16">
        <v>50000</v>
      </c>
      <c r="D417" s="16">
        <v>50000</v>
      </c>
      <c r="E417" s="16">
        <v>0</v>
      </c>
      <c r="F417" s="16">
        <f t="shared" si="54"/>
        <v>0</v>
      </c>
      <c r="G417" s="16">
        <f t="shared" si="54"/>
        <v>50000</v>
      </c>
    </row>
    <row r="418" spans="1:7" ht="15" customHeight="1" x14ac:dyDescent="0.25">
      <c r="A418" s="15" t="s">
        <v>64</v>
      </c>
      <c r="B418" s="12">
        <v>50204010</v>
      </c>
      <c r="C418" s="16">
        <v>3000</v>
      </c>
      <c r="D418" s="16">
        <v>2000</v>
      </c>
      <c r="E418" s="16">
        <v>960</v>
      </c>
      <c r="F418" s="16">
        <f t="shared" si="54"/>
        <v>1000</v>
      </c>
      <c r="G418" s="16">
        <f t="shared" si="54"/>
        <v>1040</v>
      </c>
    </row>
    <row r="419" spans="1:7" ht="15" customHeight="1" x14ac:dyDescent="0.25">
      <c r="A419" s="15" t="s">
        <v>117</v>
      </c>
      <c r="B419" s="12">
        <v>50206020</v>
      </c>
      <c r="C419" s="16">
        <v>50000</v>
      </c>
      <c r="D419" s="16">
        <v>20000</v>
      </c>
      <c r="E419" s="16">
        <v>0</v>
      </c>
      <c r="F419" s="16">
        <f t="shared" si="54"/>
        <v>30000</v>
      </c>
      <c r="G419" s="16">
        <f t="shared" si="54"/>
        <v>20000</v>
      </c>
    </row>
    <row r="420" spans="1:7" ht="15" customHeight="1" x14ac:dyDescent="0.25">
      <c r="A420" s="15" t="s">
        <v>67</v>
      </c>
      <c r="B420" s="12">
        <v>50211990</v>
      </c>
      <c r="C420" s="16">
        <v>30000</v>
      </c>
      <c r="D420" s="16">
        <v>10000</v>
      </c>
      <c r="E420" s="16">
        <v>0</v>
      </c>
      <c r="F420" s="16">
        <f t="shared" si="54"/>
        <v>20000</v>
      </c>
      <c r="G420" s="16">
        <f t="shared" si="54"/>
        <v>10000</v>
      </c>
    </row>
    <row r="421" spans="1:7" ht="15" customHeight="1" x14ac:dyDescent="0.25">
      <c r="A421" s="15" t="s">
        <v>76</v>
      </c>
      <c r="B421" s="12">
        <v>50299020</v>
      </c>
      <c r="C421" s="16">
        <v>108975</v>
      </c>
      <c r="D421" s="16">
        <v>108975</v>
      </c>
      <c r="E421" s="16">
        <v>0</v>
      </c>
      <c r="F421" s="16">
        <f t="shared" si="54"/>
        <v>0</v>
      </c>
      <c r="G421" s="16">
        <f t="shared" si="54"/>
        <v>108975</v>
      </c>
    </row>
    <row r="422" spans="1:7" ht="15" customHeight="1" x14ac:dyDescent="0.25">
      <c r="A422" s="15" t="s">
        <v>77</v>
      </c>
      <c r="B422" s="12">
        <v>50299030</v>
      </c>
      <c r="C422" s="16">
        <v>200000</v>
      </c>
      <c r="D422" s="16">
        <v>200000</v>
      </c>
      <c r="E422" s="16">
        <v>166900</v>
      </c>
      <c r="F422" s="16">
        <f t="shared" si="54"/>
        <v>0</v>
      </c>
      <c r="G422" s="16">
        <f t="shared" si="54"/>
        <v>33100</v>
      </c>
    </row>
    <row r="423" spans="1:7" ht="15" customHeight="1" x14ac:dyDescent="0.25">
      <c r="A423" s="15" t="s">
        <v>71</v>
      </c>
      <c r="B423" s="12">
        <v>50299070</v>
      </c>
      <c r="C423" s="16">
        <v>20000</v>
      </c>
      <c r="D423" s="16">
        <v>20000</v>
      </c>
      <c r="E423" s="16">
        <v>0</v>
      </c>
      <c r="F423" s="16">
        <f t="shared" si="54"/>
        <v>0</v>
      </c>
      <c r="G423" s="16">
        <f t="shared" si="54"/>
        <v>20000</v>
      </c>
    </row>
    <row r="424" spans="1:7" ht="15" customHeight="1" x14ac:dyDescent="0.25">
      <c r="A424" s="15" t="s">
        <v>78</v>
      </c>
      <c r="B424" s="12">
        <v>50299080</v>
      </c>
      <c r="C424" s="16">
        <v>300000</v>
      </c>
      <c r="D424" s="16">
        <v>100000</v>
      </c>
      <c r="E424" s="16">
        <v>0</v>
      </c>
      <c r="F424" s="16">
        <f t="shared" si="54"/>
        <v>200000</v>
      </c>
      <c r="G424" s="16">
        <f t="shared" si="54"/>
        <v>100000</v>
      </c>
    </row>
    <row r="425" spans="1:7" ht="15" customHeight="1" x14ac:dyDescent="0.25">
      <c r="B425" s="12"/>
    </row>
    <row r="426" spans="1:7" s="18" customFormat="1" ht="15" customHeight="1" x14ac:dyDescent="0.25">
      <c r="A426" s="18" t="s">
        <v>120</v>
      </c>
      <c r="B426" s="19" t="s">
        <v>10</v>
      </c>
      <c r="C426" s="20">
        <v>1389000</v>
      </c>
      <c r="D426" s="20">
        <v>946500</v>
      </c>
      <c r="E426" s="20">
        <v>234342.3</v>
      </c>
      <c r="F426" s="20">
        <f t="shared" ref="F426:G438" si="55">C426-D426</f>
        <v>442500</v>
      </c>
      <c r="G426" s="20">
        <f t="shared" si="55"/>
        <v>712157.7</v>
      </c>
    </row>
    <row r="427" spans="1:7" ht="15" customHeight="1" x14ac:dyDescent="0.25">
      <c r="A427" s="15" t="s">
        <v>57</v>
      </c>
      <c r="B427" s="12">
        <v>50201010</v>
      </c>
      <c r="C427" s="16">
        <v>152500</v>
      </c>
      <c r="D427" s="16">
        <v>80000</v>
      </c>
      <c r="E427" s="16">
        <v>50600</v>
      </c>
      <c r="F427" s="16">
        <f t="shared" si="55"/>
        <v>72500</v>
      </c>
      <c r="G427" s="16">
        <f t="shared" si="55"/>
        <v>29400</v>
      </c>
    </row>
    <row r="428" spans="1:7" ht="15" customHeight="1" x14ac:dyDescent="0.25">
      <c r="A428" s="15" t="s">
        <v>58</v>
      </c>
      <c r="B428" s="12">
        <v>50202010</v>
      </c>
      <c r="C428" s="16">
        <v>152500</v>
      </c>
      <c r="D428" s="16">
        <v>52500</v>
      </c>
      <c r="E428" s="16">
        <v>0</v>
      </c>
      <c r="F428" s="16">
        <f t="shared" si="55"/>
        <v>100000</v>
      </c>
      <c r="G428" s="16">
        <f t="shared" si="55"/>
        <v>52500</v>
      </c>
    </row>
    <row r="429" spans="1:7" ht="15" customHeight="1" x14ac:dyDescent="0.25">
      <c r="A429" s="15" t="s">
        <v>59</v>
      </c>
      <c r="B429" s="12">
        <v>50203010</v>
      </c>
      <c r="C429" s="16">
        <v>70000</v>
      </c>
      <c r="D429" s="16">
        <v>60000</v>
      </c>
      <c r="E429" s="16">
        <v>0</v>
      </c>
      <c r="F429" s="16">
        <f t="shared" si="55"/>
        <v>10000</v>
      </c>
      <c r="G429" s="16">
        <f t="shared" si="55"/>
        <v>60000</v>
      </c>
    </row>
    <row r="430" spans="1:7" ht="15" customHeight="1" x14ac:dyDescent="0.25">
      <c r="A430" s="15" t="s">
        <v>62</v>
      </c>
      <c r="B430" s="12">
        <v>50203210</v>
      </c>
      <c r="C430" s="16">
        <v>100000</v>
      </c>
      <c r="D430" s="16">
        <v>100000</v>
      </c>
      <c r="E430" s="16">
        <v>0</v>
      </c>
      <c r="F430" s="16">
        <f t="shared" si="55"/>
        <v>0</v>
      </c>
      <c r="G430" s="16">
        <f t="shared" si="55"/>
        <v>100000</v>
      </c>
    </row>
    <row r="431" spans="1:7" ht="15" customHeight="1" x14ac:dyDescent="0.25">
      <c r="A431" s="15" t="s">
        <v>63</v>
      </c>
      <c r="B431" s="12">
        <v>50203990</v>
      </c>
      <c r="C431" s="16">
        <v>74000</v>
      </c>
      <c r="D431" s="16">
        <v>74000</v>
      </c>
      <c r="E431" s="16">
        <v>0</v>
      </c>
      <c r="F431" s="16">
        <f t="shared" si="55"/>
        <v>0</v>
      </c>
      <c r="G431" s="16">
        <f t="shared" si="55"/>
        <v>74000</v>
      </c>
    </row>
    <row r="432" spans="1:7" ht="15" customHeight="1" x14ac:dyDescent="0.25">
      <c r="A432" s="15" t="s">
        <v>64</v>
      </c>
      <c r="B432" s="12">
        <v>50204010</v>
      </c>
      <c r="C432" s="16">
        <v>10000</v>
      </c>
      <c r="D432" s="16">
        <v>5000</v>
      </c>
      <c r="E432" s="16">
        <v>0</v>
      </c>
      <c r="F432" s="16">
        <f t="shared" si="55"/>
        <v>5000</v>
      </c>
      <c r="G432" s="16">
        <f t="shared" si="55"/>
        <v>5000</v>
      </c>
    </row>
    <row r="433" spans="1:7" ht="15" customHeight="1" x14ac:dyDescent="0.25">
      <c r="A433" s="15" t="s">
        <v>117</v>
      </c>
      <c r="B433" s="12">
        <v>50206020</v>
      </c>
      <c r="C433" s="16">
        <v>100000</v>
      </c>
      <c r="D433" s="16">
        <v>50000</v>
      </c>
      <c r="E433" s="16">
        <v>0</v>
      </c>
      <c r="F433" s="16">
        <f t="shared" si="55"/>
        <v>50000</v>
      </c>
      <c r="G433" s="16">
        <f t="shared" si="55"/>
        <v>50000</v>
      </c>
    </row>
    <row r="434" spans="1:7" ht="15" customHeight="1" x14ac:dyDescent="0.25">
      <c r="A434" s="15" t="s">
        <v>67</v>
      </c>
      <c r="B434" s="12">
        <v>50211990</v>
      </c>
      <c r="C434" s="16">
        <v>50000</v>
      </c>
      <c r="D434" s="16">
        <v>25000</v>
      </c>
      <c r="E434" s="16">
        <v>25000</v>
      </c>
      <c r="F434" s="16">
        <f t="shared" si="55"/>
        <v>25000</v>
      </c>
      <c r="G434" s="16">
        <f t="shared" si="55"/>
        <v>0</v>
      </c>
    </row>
    <row r="435" spans="1:7" ht="15" customHeight="1" x14ac:dyDescent="0.25">
      <c r="A435" s="15" t="s">
        <v>76</v>
      </c>
      <c r="B435" s="12">
        <v>50299020</v>
      </c>
      <c r="C435" s="16">
        <v>120000</v>
      </c>
      <c r="D435" s="16">
        <v>40000</v>
      </c>
      <c r="E435" s="16">
        <v>9960.2999999999993</v>
      </c>
      <c r="F435" s="16">
        <f t="shared" si="55"/>
        <v>80000</v>
      </c>
      <c r="G435" s="16">
        <f t="shared" si="55"/>
        <v>30039.7</v>
      </c>
    </row>
    <row r="436" spans="1:7" ht="15" customHeight="1" x14ac:dyDescent="0.25">
      <c r="A436" s="15" t="s">
        <v>77</v>
      </c>
      <c r="B436" s="12">
        <v>50299030</v>
      </c>
      <c r="C436" s="16">
        <v>350000</v>
      </c>
      <c r="D436" s="16">
        <v>250000</v>
      </c>
      <c r="E436" s="16">
        <v>148782</v>
      </c>
      <c r="F436" s="16">
        <f t="shared" si="55"/>
        <v>100000</v>
      </c>
      <c r="G436" s="16">
        <f t="shared" si="55"/>
        <v>101218</v>
      </c>
    </row>
    <row r="437" spans="1:7" ht="15" customHeight="1" x14ac:dyDescent="0.25">
      <c r="A437" s="15" t="s">
        <v>71</v>
      </c>
      <c r="B437" s="12">
        <v>50299070</v>
      </c>
      <c r="C437" s="16">
        <v>10000</v>
      </c>
      <c r="D437" s="16">
        <v>10000</v>
      </c>
      <c r="E437" s="16">
        <v>0</v>
      </c>
      <c r="F437" s="16">
        <f t="shared" si="55"/>
        <v>0</v>
      </c>
      <c r="G437" s="16">
        <f t="shared" si="55"/>
        <v>10000</v>
      </c>
    </row>
    <row r="438" spans="1:7" ht="15" customHeight="1" x14ac:dyDescent="0.25">
      <c r="A438" s="15" t="s">
        <v>78</v>
      </c>
      <c r="B438" s="12">
        <v>50299080</v>
      </c>
      <c r="C438" s="16">
        <v>200000</v>
      </c>
      <c r="D438" s="16">
        <v>200000</v>
      </c>
      <c r="E438" s="16">
        <v>0</v>
      </c>
      <c r="F438" s="16">
        <f t="shared" si="55"/>
        <v>0</v>
      </c>
      <c r="G438" s="16">
        <f t="shared" si="55"/>
        <v>200000</v>
      </c>
    </row>
    <row r="439" spans="1:7" ht="15" customHeight="1" x14ac:dyDescent="0.25">
      <c r="B439" s="12"/>
    </row>
    <row r="440" spans="1:7" s="18" customFormat="1" ht="15" customHeight="1" x14ac:dyDescent="0.25">
      <c r="A440" s="18" t="s">
        <v>121</v>
      </c>
      <c r="B440" s="19" t="s">
        <v>10</v>
      </c>
      <c r="C440" s="20">
        <v>1850100</v>
      </c>
      <c r="D440" s="20">
        <v>1660250</v>
      </c>
      <c r="E440" s="20">
        <v>0</v>
      </c>
      <c r="F440" s="20">
        <f t="shared" ref="F440:G456" si="56">C440-D440</f>
        <v>189850</v>
      </c>
      <c r="G440" s="20">
        <f t="shared" si="56"/>
        <v>1660250</v>
      </c>
    </row>
    <row r="441" spans="1:7" ht="15" customHeight="1" x14ac:dyDescent="0.25">
      <c r="A441" s="15" t="s">
        <v>57</v>
      </c>
      <c r="B441" s="12">
        <v>50201010</v>
      </c>
      <c r="C441" s="16">
        <v>70000</v>
      </c>
      <c r="D441" s="16">
        <v>0</v>
      </c>
      <c r="E441" s="16">
        <v>0</v>
      </c>
      <c r="F441" s="16">
        <f t="shared" si="56"/>
        <v>70000</v>
      </c>
      <c r="G441" s="16">
        <f t="shared" si="56"/>
        <v>0</v>
      </c>
    </row>
    <row r="442" spans="1:7" ht="15" customHeight="1" x14ac:dyDescent="0.25">
      <c r="A442" s="15" t="s">
        <v>58</v>
      </c>
      <c r="B442" s="12">
        <v>50202010</v>
      </c>
      <c r="C442" s="16">
        <v>70000</v>
      </c>
      <c r="D442" s="16">
        <v>0</v>
      </c>
      <c r="E442" s="16">
        <v>0</v>
      </c>
      <c r="F442" s="16">
        <f t="shared" si="56"/>
        <v>70000</v>
      </c>
      <c r="G442" s="16">
        <f t="shared" si="56"/>
        <v>0</v>
      </c>
    </row>
    <row r="443" spans="1:7" ht="15" customHeight="1" x14ac:dyDescent="0.25">
      <c r="A443" s="15" t="s">
        <v>59</v>
      </c>
      <c r="B443" s="12">
        <v>50203010</v>
      </c>
      <c r="C443" s="16">
        <v>90000</v>
      </c>
      <c r="D443" s="16">
        <v>90000</v>
      </c>
      <c r="E443" s="16">
        <v>0</v>
      </c>
      <c r="F443" s="16">
        <f t="shared" si="56"/>
        <v>0</v>
      </c>
      <c r="G443" s="16">
        <f t="shared" si="56"/>
        <v>90000</v>
      </c>
    </row>
    <row r="444" spans="1:7" ht="15" customHeight="1" x14ac:dyDescent="0.25">
      <c r="A444" s="15" t="s">
        <v>62</v>
      </c>
      <c r="B444" s="12">
        <v>50203210</v>
      </c>
      <c r="C444" s="16">
        <v>30600</v>
      </c>
      <c r="D444" s="16">
        <v>30600</v>
      </c>
      <c r="E444" s="16">
        <v>0</v>
      </c>
      <c r="F444" s="16">
        <f t="shared" si="56"/>
        <v>0</v>
      </c>
      <c r="G444" s="16">
        <f t="shared" si="56"/>
        <v>30600</v>
      </c>
    </row>
    <row r="445" spans="1:7" ht="15" customHeight="1" x14ac:dyDescent="0.25">
      <c r="A445" s="15" t="s">
        <v>63</v>
      </c>
      <c r="B445" s="12">
        <v>50203990</v>
      </c>
      <c r="C445" s="16">
        <v>59400</v>
      </c>
      <c r="D445" s="16">
        <v>59400</v>
      </c>
      <c r="E445" s="16">
        <v>0</v>
      </c>
      <c r="F445" s="16">
        <f t="shared" si="56"/>
        <v>0</v>
      </c>
      <c r="G445" s="16">
        <f t="shared" si="56"/>
        <v>59400</v>
      </c>
    </row>
    <row r="446" spans="1:7" ht="15" customHeight="1" x14ac:dyDescent="0.25">
      <c r="A446" s="15" t="s">
        <v>64</v>
      </c>
      <c r="B446" s="12">
        <v>50204010</v>
      </c>
      <c r="C446" s="16">
        <v>15000</v>
      </c>
      <c r="D446" s="16">
        <v>0</v>
      </c>
      <c r="E446" s="16">
        <v>0</v>
      </c>
      <c r="F446" s="16">
        <f t="shared" si="56"/>
        <v>15000</v>
      </c>
      <c r="G446" s="16">
        <f t="shared" si="56"/>
        <v>0</v>
      </c>
    </row>
    <row r="447" spans="1:7" ht="15" customHeight="1" x14ac:dyDescent="0.25">
      <c r="A447" s="15" t="s">
        <v>65</v>
      </c>
      <c r="B447" s="12">
        <v>50205010</v>
      </c>
      <c r="C447" s="16">
        <v>4850</v>
      </c>
      <c r="D447" s="16">
        <v>0</v>
      </c>
      <c r="E447" s="16">
        <v>0</v>
      </c>
      <c r="F447" s="16">
        <f t="shared" si="56"/>
        <v>4850</v>
      </c>
      <c r="G447" s="16">
        <f t="shared" si="56"/>
        <v>0</v>
      </c>
    </row>
    <row r="448" spans="1:7" ht="15" customHeight="1" x14ac:dyDescent="0.25">
      <c r="A448" s="15" t="s">
        <v>87</v>
      </c>
      <c r="B448" s="12">
        <v>50205030</v>
      </c>
      <c r="C448" s="16">
        <v>200000</v>
      </c>
      <c r="D448" s="16">
        <v>200000</v>
      </c>
      <c r="E448" s="16">
        <v>0</v>
      </c>
      <c r="F448" s="16">
        <f t="shared" si="56"/>
        <v>0</v>
      </c>
      <c r="G448" s="16">
        <f t="shared" si="56"/>
        <v>200000</v>
      </c>
    </row>
    <row r="449" spans="1:7" ht="15" customHeight="1" x14ac:dyDescent="0.25">
      <c r="A449" s="15" t="s">
        <v>117</v>
      </c>
      <c r="B449" s="12">
        <v>50206020</v>
      </c>
      <c r="C449" s="16">
        <v>70000</v>
      </c>
      <c r="D449" s="16">
        <v>70000</v>
      </c>
      <c r="E449" s="16">
        <v>0</v>
      </c>
      <c r="F449" s="16">
        <f t="shared" si="56"/>
        <v>0</v>
      </c>
      <c r="G449" s="16">
        <f t="shared" si="56"/>
        <v>70000</v>
      </c>
    </row>
    <row r="450" spans="1:7" ht="15" customHeight="1" x14ac:dyDescent="0.25">
      <c r="A450" s="15" t="s">
        <v>67</v>
      </c>
      <c r="B450" s="12">
        <v>50211990</v>
      </c>
      <c r="C450" s="16">
        <v>30000</v>
      </c>
      <c r="D450" s="16">
        <v>30000</v>
      </c>
      <c r="E450" s="16">
        <v>0</v>
      </c>
      <c r="F450" s="16">
        <f t="shared" si="56"/>
        <v>0</v>
      </c>
      <c r="G450" s="16">
        <f t="shared" si="56"/>
        <v>30000</v>
      </c>
    </row>
    <row r="451" spans="1:7" ht="15" customHeight="1" x14ac:dyDescent="0.25">
      <c r="A451" s="15" t="s">
        <v>68</v>
      </c>
      <c r="B451" s="12">
        <v>50213050</v>
      </c>
      <c r="C451" s="16">
        <v>30000</v>
      </c>
      <c r="D451" s="16">
        <v>0</v>
      </c>
      <c r="E451" s="16">
        <v>0</v>
      </c>
      <c r="F451" s="16">
        <f t="shared" si="56"/>
        <v>30000</v>
      </c>
      <c r="G451" s="16">
        <f t="shared" si="56"/>
        <v>0</v>
      </c>
    </row>
    <row r="452" spans="1:7" ht="15" customHeight="1" x14ac:dyDescent="0.25">
      <c r="A452" s="15" t="s">
        <v>99</v>
      </c>
      <c r="B452" s="12">
        <v>50299010</v>
      </c>
      <c r="C452" s="16">
        <v>100000</v>
      </c>
      <c r="D452" s="16">
        <v>100000</v>
      </c>
      <c r="E452" s="16">
        <v>0</v>
      </c>
      <c r="F452" s="16">
        <f t="shared" si="56"/>
        <v>0</v>
      </c>
      <c r="G452" s="16">
        <f t="shared" si="56"/>
        <v>100000</v>
      </c>
    </row>
    <row r="453" spans="1:7" ht="15" customHeight="1" x14ac:dyDescent="0.25">
      <c r="A453" s="15" t="s">
        <v>76</v>
      </c>
      <c r="B453" s="12">
        <v>50299020</v>
      </c>
      <c r="C453" s="16">
        <v>805250</v>
      </c>
      <c r="D453" s="16">
        <v>805250</v>
      </c>
      <c r="E453" s="16">
        <v>0</v>
      </c>
      <c r="F453" s="16">
        <f t="shared" si="56"/>
        <v>0</v>
      </c>
      <c r="G453" s="16">
        <f t="shared" si="56"/>
        <v>805250</v>
      </c>
    </row>
    <row r="454" spans="1:7" ht="15" customHeight="1" x14ac:dyDescent="0.25">
      <c r="A454" s="15" t="s">
        <v>77</v>
      </c>
      <c r="B454" s="12">
        <v>50299030</v>
      </c>
      <c r="C454" s="16">
        <v>250000</v>
      </c>
      <c r="D454" s="16">
        <v>250000</v>
      </c>
      <c r="E454" s="16">
        <v>0</v>
      </c>
      <c r="F454" s="16">
        <f t="shared" si="56"/>
        <v>0</v>
      </c>
      <c r="G454" s="16">
        <f t="shared" si="56"/>
        <v>250000</v>
      </c>
    </row>
    <row r="455" spans="1:7" ht="15" customHeight="1" x14ac:dyDescent="0.25">
      <c r="A455" s="15" t="s">
        <v>69</v>
      </c>
      <c r="B455" s="12">
        <v>50299050</v>
      </c>
      <c r="C455" s="16">
        <v>5000</v>
      </c>
      <c r="D455" s="16">
        <v>5000</v>
      </c>
      <c r="E455" s="16">
        <v>0</v>
      </c>
      <c r="F455" s="16">
        <f t="shared" si="56"/>
        <v>0</v>
      </c>
      <c r="G455" s="16">
        <f t="shared" si="56"/>
        <v>5000</v>
      </c>
    </row>
    <row r="456" spans="1:7" ht="15" customHeight="1" x14ac:dyDescent="0.25">
      <c r="A456" s="15" t="s">
        <v>71</v>
      </c>
      <c r="B456" s="12">
        <v>50299070</v>
      </c>
      <c r="C456" s="16">
        <v>20000</v>
      </c>
      <c r="D456" s="16">
        <v>20000</v>
      </c>
      <c r="E456" s="16">
        <v>0</v>
      </c>
      <c r="F456" s="16">
        <f t="shared" si="56"/>
        <v>0</v>
      </c>
      <c r="G456" s="16">
        <f t="shared" si="56"/>
        <v>20000</v>
      </c>
    </row>
    <row r="457" spans="1:7" ht="15" customHeight="1" x14ac:dyDescent="0.25">
      <c r="B457" s="12"/>
    </row>
    <row r="458" spans="1:7" s="18" customFormat="1" ht="15" customHeight="1" x14ac:dyDescent="0.25">
      <c r="A458" s="18" t="s">
        <v>122</v>
      </c>
      <c r="B458" s="19" t="s">
        <v>10</v>
      </c>
      <c r="C458" s="20">
        <v>136500</v>
      </c>
      <c r="D458" s="20">
        <v>136500</v>
      </c>
      <c r="E458" s="20">
        <v>0</v>
      </c>
      <c r="F458" s="20">
        <f t="shared" ref="F458:G462" si="57">C458-D458</f>
        <v>0</v>
      </c>
      <c r="G458" s="20">
        <f t="shared" si="57"/>
        <v>136500</v>
      </c>
    </row>
    <row r="459" spans="1:7" ht="15" customHeight="1" x14ac:dyDescent="0.25">
      <c r="A459" s="15" t="s">
        <v>59</v>
      </c>
      <c r="B459" s="12">
        <v>50203010</v>
      </c>
      <c r="C459" s="16">
        <v>10000</v>
      </c>
      <c r="D459" s="16">
        <v>10000</v>
      </c>
      <c r="E459" s="16">
        <v>0</v>
      </c>
      <c r="F459" s="16">
        <f t="shared" si="57"/>
        <v>0</v>
      </c>
      <c r="G459" s="16">
        <f t="shared" si="57"/>
        <v>10000</v>
      </c>
    </row>
    <row r="460" spans="1:7" ht="15" customHeight="1" x14ac:dyDescent="0.25">
      <c r="A460" s="15" t="s">
        <v>63</v>
      </c>
      <c r="B460" s="12">
        <v>50203990</v>
      </c>
      <c r="C460" s="16">
        <v>16500</v>
      </c>
      <c r="D460" s="16">
        <v>16500</v>
      </c>
      <c r="E460" s="16">
        <v>0</v>
      </c>
      <c r="F460" s="16">
        <f t="shared" si="57"/>
        <v>0</v>
      </c>
      <c r="G460" s="16">
        <f t="shared" si="57"/>
        <v>16500</v>
      </c>
    </row>
    <row r="461" spans="1:7" ht="15" customHeight="1" x14ac:dyDescent="0.25">
      <c r="A461" s="15" t="s">
        <v>76</v>
      </c>
      <c r="B461" s="12">
        <v>50299020</v>
      </c>
      <c r="C461" s="16">
        <v>10000</v>
      </c>
      <c r="D461" s="16">
        <v>10000</v>
      </c>
      <c r="E461" s="16">
        <v>0</v>
      </c>
      <c r="F461" s="16">
        <f t="shared" si="57"/>
        <v>0</v>
      </c>
      <c r="G461" s="16">
        <f t="shared" si="57"/>
        <v>10000</v>
      </c>
    </row>
    <row r="462" spans="1:7" ht="15" customHeight="1" x14ac:dyDescent="0.25">
      <c r="A462" s="15" t="s">
        <v>77</v>
      </c>
      <c r="B462" s="12">
        <v>50299030</v>
      </c>
      <c r="C462" s="16">
        <v>100000</v>
      </c>
      <c r="D462" s="16">
        <v>100000</v>
      </c>
      <c r="E462" s="16">
        <v>0</v>
      </c>
      <c r="F462" s="16">
        <f t="shared" si="57"/>
        <v>0</v>
      </c>
      <c r="G462" s="16">
        <f t="shared" si="57"/>
        <v>100000</v>
      </c>
    </row>
    <row r="463" spans="1:7" ht="15" customHeight="1" x14ac:dyDescent="0.25">
      <c r="B463" s="12"/>
    </row>
    <row r="464" spans="1:7" s="18" customFormat="1" ht="15" customHeight="1" x14ac:dyDescent="0.25">
      <c r="A464" s="18" t="s">
        <v>123</v>
      </c>
      <c r="B464" s="19" t="s">
        <v>10</v>
      </c>
      <c r="C464" s="20">
        <v>1025850</v>
      </c>
      <c r="D464" s="20">
        <v>535600</v>
      </c>
      <c r="E464" s="20">
        <v>0</v>
      </c>
      <c r="F464" s="20">
        <f t="shared" ref="F464:G475" si="58">C464-D464</f>
        <v>490250</v>
      </c>
      <c r="G464" s="20">
        <f t="shared" si="58"/>
        <v>535600</v>
      </c>
    </row>
    <row r="465" spans="1:7" ht="15" customHeight="1" x14ac:dyDescent="0.25">
      <c r="A465" s="15" t="s">
        <v>57</v>
      </c>
      <c r="B465" s="12">
        <v>50201010</v>
      </c>
      <c r="C465" s="16">
        <v>52500</v>
      </c>
      <c r="D465" s="16">
        <v>0</v>
      </c>
      <c r="E465" s="16">
        <v>0</v>
      </c>
      <c r="F465" s="16">
        <f t="shared" si="58"/>
        <v>52500</v>
      </c>
      <c r="G465" s="16">
        <f t="shared" si="58"/>
        <v>0</v>
      </c>
    </row>
    <row r="466" spans="1:7" ht="15" customHeight="1" x14ac:dyDescent="0.25">
      <c r="A466" s="15" t="s">
        <v>58</v>
      </c>
      <c r="B466" s="12">
        <v>50202010</v>
      </c>
      <c r="C466" s="16">
        <v>210000</v>
      </c>
      <c r="D466" s="16">
        <v>0</v>
      </c>
      <c r="E466" s="16">
        <v>0</v>
      </c>
      <c r="F466" s="16">
        <f t="shared" si="58"/>
        <v>210000</v>
      </c>
      <c r="G466" s="16">
        <f t="shared" si="58"/>
        <v>0</v>
      </c>
    </row>
    <row r="467" spans="1:7" ht="15" customHeight="1" x14ac:dyDescent="0.25">
      <c r="A467" s="15" t="s">
        <v>59</v>
      </c>
      <c r="B467" s="12">
        <v>50203010</v>
      </c>
      <c r="C467" s="16">
        <v>33600</v>
      </c>
      <c r="D467" s="16">
        <v>33600</v>
      </c>
      <c r="E467" s="16">
        <v>0</v>
      </c>
      <c r="F467" s="16">
        <f t="shared" si="58"/>
        <v>0</v>
      </c>
      <c r="G467" s="16">
        <f t="shared" si="58"/>
        <v>33600</v>
      </c>
    </row>
    <row r="468" spans="1:7" ht="15" customHeight="1" x14ac:dyDescent="0.25">
      <c r="A468" s="15" t="s">
        <v>60</v>
      </c>
      <c r="B468" s="12">
        <v>50203050</v>
      </c>
      <c r="C468" s="16">
        <v>50000</v>
      </c>
      <c r="D468" s="16">
        <v>37500</v>
      </c>
      <c r="E468" s="16">
        <v>0</v>
      </c>
      <c r="F468" s="16">
        <f t="shared" si="58"/>
        <v>12500</v>
      </c>
      <c r="G468" s="16">
        <f t="shared" si="58"/>
        <v>37500</v>
      </c>
    </row>
    <row r="469" spans="1:7" ht="15" customHeight="1" x14ac:dyDescent="0.25">
      <c r="A469" s="15" t="s">
        <v>62</v>
      </c>
      <c r="B469" s="12">
        <v>50203210</v>
      </c>
      <c r="C469" s="16">
        <v>4204</v>
      </c>
      <c r="D469" s="16">
        <v>4204</v>
      </c>
      <c r="E469" s="16">
        <v>0</v>
      </c>
      <c r="F469" s="16">
        <f t="shared" si="58"/>
        <v>0</v>
      </c>
      <c r="G469" s="16">
        <f t="shared" si="58"/>
        <v>4204</v>
      </c>
    </row>
    <row r="470" spans="1:7" ht="15" customHeight="1" x14ac:dyDescent="0.25">
      <c r="A470" s="15" t="s">
        <v>63</v>
      </c>
      <c r="B470" s="12">
        <v>50203990</v>
      </c>
      <c r="C470" s="16">
        <v>48296</v>
      </c>
      <c r="D470" s="16">
        <v>48296</v>
      </c>
      <c r="E470" s="16">
        <v>0</v>
      </c>
      <c r="F470" s="16">
        <f t="shared" si="58"/>
        <v>0</v>
      </c>
      <c r="G470" s="16">
        <f t="shared" si="58"/>
        <v>48296</v>
      </c>
    </row>
    <row r="471" spans="1:7" ht="15" customHeight="1" x14ac:dyDescent="0.25">
      <c r="A471" s="15" t="s">
        <v>66</v>
      </c>
      <c r="B471" s="12">
        <v>50205020</v>
      </c>
      <c r="C471" s="16">
        <v>5250</v>
      </c>
      <c r="D471" s="16">
        <v>0</v>
      </c>
      <c r="E471" s="16">
        <v>0</v>
      </c>
      <c r="F471" s="16">
        <f t="shared" si="58"/>
        <v>5250</v>
      </c>
      <c r="G471" s="16">
        <f t="shared" si="58"/>
        <v>0</v>
      </c>
    </row>
    <row r="472" spans="1:7" ht="15" customHeight="1" x14ac:dyDescent="0.25">
      <c r="A472" s="15" t="s">
        <v>117</v>
      </c>
      <c r="B472" s="12">
        <v>50206020</v>
      </c>
      <c r="C472" s="16">
        <v>42000</v>
      </c>
      <c r="D472" s="16">
        <v>42000</v>
      </c>
      <c r="E472" s="16">
        <v>0</v>
      </c>
      <c r="F472" s="16">
        <f t="shared" si="58"/>
        <v>0</v>
      </c>
      <c r="G472" s="16">
        <f t="shared" si="58"/>
        <v>42000</v>
      </c>
    </row>
    <row r="473" spans="1:7" ht="15" customHeight="1" x14ac:dyDescent="0.25">
      <c r="A473" s="15" t="s">
        <v>67</v>
      </c>
      <c r="B473" s="12">
        <v>50211990</v>
      </c>
      <c r="C473" s="16">
        <v>105000</v>
      </c>
      <c r="D473" s="16">
        <v>0</v>
      </c>
      <c r="E473" s="16">
        <v>0</v>
      </c>
      <c r="F473" s="16">
        <f t="shared" si="58"/>
        <v>105000</v>
      </c>
      <c r="G473" s="16">
        <f t="shared" si="58"/>
        <v>0</v>
      </c>
    </row>
    <row r="474" spans="1:7" ht="15" customHeight="1" x14ac:dyDescent="0.25">
      <c r="A474" s="15" t="s">
        <v>77</v>
      </c>
      <c r="B474" s="12">
        <v>50299030</v>
      </c>
      <c r="C474" s="16">
        <v>370000</v>
      </c>
      <c r="D474" s="16">
        <v>370000</v>
      </c>
      <c r="E474" s="16">
        <v>0</v>
      </c>
      <c r="F474" s="16">
        <f t="shared" si="58"/>
        <v>0</v>
      </c>
      <c r="G474" s="16">
        <f t="shared" si="58"/>
        <v>370000</v>
      </c>
    </row>
    <row r="475" spans="1:7" ht="15" customHeight="1" x14ac:dyDescent="0.25">
      <c r="A475" s="15" t="s">
        <v>78</v>
      </c>
      <c r="B475" s="12">
        <v>50299080</v>
      </c>
      <c r="C475" s="16">
        <v>105000</v>
      </c>
      <c r="D475" s="16">
        <v>0</v>
      </c>
      <c r="E475" s="16">
        <v>0</v>
      </c>
      <c r="F475" s="16">
        <f t="shared" si="58"/>
        <v>105000</v>
      </c>
      <c r="G475" s="16">
        <f t="shared" si="58"/>
        <v>0</v>
      </c>
    </row>
    <row r="476" spans="1:7" ht="15" customHeight="1" x14ac:dyDescent="0.25">
      <c r="B476" s="12"/>
    </row>
    <row r="477" spans="1:7" s="18" customFormat="1" ht="15" customHeight="1" x14ac:dyDescent="0.25">
      <c r="A477" s="18" t="s">
        <v>124</v>
      </c>
      <c r="B477" s="19" t="s">
        <v>10</v>
      </c>
      <c r="C477" s="20">
        <v>3432000</v>
      </c>
      <c r="D477" s="20">
        <v>682000</v>
      </c>
      <c r="E477" s="20">
        <v>522000</v>
      </c>
      <c r="F477" s="20">
        <f t="shared" ref="F477:G485" si="59">C477-D477</f>
        <v>2750000</v>
      </c>
      <c r="G477" s="20">
        <f t="shared" si="59"/>
        <v>160000</v>
      </c>
    </row>
    <row r="478" spans="1:7" ht="15" customHeight="1" x14ac:dyDescent="0.25">
      <c r="A478" s="15" t="s">
        <v>58</v>
      </c>
      <c r="B478" s="12">
        <v>50202010</v>
      </c>
      <c r="C478" s="16">
        <v>40000</v>
      </c>
      <c r="D478" s="16">
        <v>10000</v>
      </c>
      <c r="E478" s="16">
        <v>0</v>
      </c>
      <c r="F478" s="16">
        <f t="shared" si="59"/>
        <v>30000</v>
      </c>
      <c r="G478" s="16">
        <f t="shared" si="59"/>
        <v>10000</v>
      </c>
    </row>
    <row r="479" spans="1:7" ht="15" customHeight="1" x14ac:dyDescent="0.25">
      <c r="A479" s="15" t="s">
        <v>59</v>
      </c>
      <c r="B479" s="12">
        <v>50203010</v>
      </c>
      <c r="C479" s="16">
        <v>20000</v>
      </c>
      <c r="D479" s="16">
        <v>0</v>
      </c>
      <c r="E479" s="16">
        <v>0</v>
      </c>
      <c r="F479" s="16">
        <f t="shared" si="59"/>
        <v>20000</v>
      </c>
      <c r="G479" s="16">
        <f t="shared" si="59"/>
        <v>0</v>
      </c>
    </row>
    <row r="480" spans="1:7" ht="15" customHeight="1" x14ac:dyDescent="0.25">
      <c r="A480" s="15" t="s">
        <v>60</v>
      </c>
      <c r="B480" s="12">
        <v>50203050</v>
      </c>
      <c r="C480" s="16">
        <v>150000</v>
      </c>
      <c r="D480" s="16">
        <v>150000</v>
      </c>
      <c r="E480" s="16">
        <v>0</v>
      </c>
      <c r="F480" s="16">
        <f t="shared" si="59"/>
        <v>0</v>
      </c>
      <c r="G480" s="16">
        <f t="shared" si="59"/>
        <v>150000</v>
      </c>
    </row>
    <row r="481" spans="1:7" ht="15" customHeight="1" x14ac:dyDescent="0.25">
      <c r="A481" s="15" t="s">
        <v>62</v>
      </c>
      <c r="B481" s="12">
        <v>50203210</v>
      </c>
      <c r="C481" s="16">
        <v>18000</v>
      </c>
      <c r="D481" s="16">
        <v>0</v>
      </c>
      <c r="E481" s="16">
        <v>0</v>
      </c>
      <c r="F481" s="16">
        <f t="shared" si="59"/>
        <v>18000</v>
      </c>
      <c r="G481" s="16">
        <f t="shared" si="59"/>
        <v>0</v>
      </c>
    </row>
    <row r="482" spans="1:7" ht="15" customHeight="1" x14ac:dyDescent="0.25">
      <c r="A482" s="15" t="s">
        <v>63</v>
      </c>
      <c r="B482" s="12">
        <v>50203990</v>
      </c>
      <c r="C482" s="16">
        <v>12000</v>
      </c>
      <c r="D482" s="16">
        <v>0</v>
      </c>
      <c r="E482" s="16">
        <v>0</v>
      </c>
      <c r="F482" s="16">
        <f t="shared" si="59"/>
        <v>12000</v>
      </c>
      <c r="G482" s="16">
        <f t="shared" si="59"/>
        <v>0</v>
      </c>
    </row>
    <row r="483" spans="1:7" ht="15" customHeight="1" x14ac:dyDescent="0.25">
      <c r="A483" s="15" t="s">
        <v>117</v>
      </c>
      <c r="B483" s="12">
        <v>50206020</v>
      </c>
      <c r="C483" s="16">
        <v>30000</v>
      </c>
      <c r="D483" s="16">
        <v>0</v>
      </c>
      <c r="E483" s="16">
        <v>0</v>
      </c>
      <c r="F483" s="16">
        <f t="shared" si="59"/>
        <v>30000</v>
      </c>
      <c r="G483" s="16">
        <f t="shared" si="59"/>
        <v>0</v>
      </c>
    </row>
    <row r="484" spans="1:7" ht="15" customHeight="1" x14ac:dyDescent="0.25">
      <c r="A484" s="15" t="s">
        <v>67</v>
      </c>
      <c r="B484" s="12">
        <v>50211990</v>
      </c>
      <c r="C484" s="16">
        <v>3132000</v>
      </c>
      <c r="D484" s="16">
        <v>522000</v>
      </c>
      <c r="E484" s="16">
        <v>522000</v>
      </c>
      <c r="F484" s="16">
        <f t="shared" si="59"/>
        <v>2610000</v>
      </c>
      <c r="G484" s="16">
        <f t="shared" si="59"/>
        <v>0</v>
      </c>
    </row>
    <row r="485" spans="1:7" ht="15" customHeight="1" x14ac:dyDescent="0.25">
      <c r="A485" s="15" t="s">
        <v>78</v>
      </c>
      <c r="B485" s="12">
        <v>50299080</v>
      </c>
      <c r="C485" s="16">
        <v>30000</v>
      </c>
      <c r="D485" s="16">
        <v>0</v>
      </c>
      <c r="E485" s="16">
        <v>0</v>
      </c>
      <c r="F485" s="16">
        <f t="shared" si="59"/>
        <v>30000</v>
      </c>
      <c r="G485" s="16">
        <f t="shared" si="59"/>
        <v>0</v>
      </c>
    </row>
    <row r="486" spans="1:7" ht="15" customHeight="1" x14ac:dyDescent="0.25">
      <c r="B486" s="12"/>
    </row>
    <row r="487" spans="1:7" s="18" customFormat="1" ht="15" customHeight="1" x14ac:dyDescent="0.25">
      <c r="A487" s="18" t="s">
        <v>125</v>
      </c>
      <c r="B487" s="19" t="s">
        <v>10</v>
      </c>
      <c r="C487" s="20">
        <v>8550000</v>
      </c>
      <c r="D487" s="20">
        <v>8550000</v>
      </c>
      <c r="E487" s="20">
        <v>7577409.75</v>
      </c>
      <c r="F487" s="20">
        <f t="shared" ref="F487:G493" si="60">C487-D487</f>
        <v>0</v>
      </c>
      <c r="G487" s="20">
        <f t="shared" si="60"/>
        <v>972590.25</v>
      </c>
    </row>
    <row r="488" spans="1:7" ht="15" customHeight="1" x14ac:dyDescent="0.25">
      <c r="A488" s="15" t="s">
        <v>63</v>
      </c>
      <c r="B488" s="12">
        <v>50203990</v>
      </c>
      <c r="C488" s="16">
        <v>3858000</v>
      </c>
      <c r="D488" s="16">
        <v>3858000</v>
      </c>
      <c r="E488" s="16">
        <v>3712729.75</v>
      </c>
      <c r="F488" s="16">
        <f t="shared" si="60"/>
        <v>0</v>
      </c>
      <c r="G488" s="16">
        <f t="shared" si="60"/>
        <v>145270.25</v>
      </c>
    </row>
    <row r="489" spans="1:7" ht="15" customHeight="1" x14ac:dyDescent="0.25">
      <c r="A489" s="15" t="s">
        <v>117</v>
      </c>
      <c r="B489" s="12">
        <v>50206020</v>
      </c>
      <c r="C489" s="16">
        <v>1000</v>
      </c>
      <c r="D489" s="16">
        <v>1000</v>
      </c>
      <c r="E489" s="16">
        <v>0</v>
      </c>
      <c r="F489" s="16">
        <f t="shared" si="60"/>
        <v>0</v>
      </c>
      <c r="G489" s="16">
        <f t="shared" si="60"/>
        <v>1000</v>
      </c>
    </row>
    <row r="490" spans="1:7" ht="15" customHeight="1" x14ac:dyDescent="0.25">
      <c r="A490" s="15" t="s">
        <v>67</v>
      </c>
      <c r="B490" s="12">
        <v>50211990</v>
      </c>
      <c r="C490" s="16">
        <v>1000</v>
      </c>
      <c r="D490" s="16">
        <v>1000</v>
      </c>
      <c r="E490" s="16">
        <v>0</v>
      </c>
      <c r="F490" s="16">
        <f t="shared" si="60"/>
        <v>0</v>
      </c>
      <c r="G490" s="16">
        <f t="shared" si="60"/>
        <v>1000</v>
      </c>
    </row>
    <row r="491" spans="1:7" ht="15" customHeight="1" x14ac:dyDescent="0.25">
      <c r="A491" s="15" t="s">
        <v>77</v>
      </c>
      <c r="B491" s="12">
        <v>50299030</v>
      </c>
      <c r="C491" s="16">
        <v>2550000</v>
      </c>
      <c r="D491" s="16">
        <v>2550000</v>
      </c>
      <c r="E491" s="16">
        <v>2434680</v>
      </c>
      <c r="F491" s="16">
        <f t="shared" si="60"/>
        <v>0</v>
      </c>
      <c r="G491" s="16">
        <f t="shared" si="60"/>
        <v>115320</v>
      </c>
    </row>
    <row r="492" spans="1:7" ht="15" customHeight="1" x14ac:dyDescent="0.25">
      <c r="A492" s="15" t="s">
        <v>69</v>
      </c>
      <c r="B492" s="12">
        <v>50299050</v>
      </c>
      <c r="C492" s="16">
        <v>740000</v>
      </c>
      <c r="D492" s="16">
        <v>740000</v>
      </c>
      <c r="E492" s="16">
        <v>60000</v>
      </c>
      <c r="F492" s="16">
        <f t="shared" si="60"/>
        <v>0</v>
      </c>
      <c r="G492" s="16">
        <f t="shared" si="60"/>
        <v>680000</v>
      </c>
    </row>
    <row r="493" spans="1:7" ht="15" customHeight="1" x14ac:dyDescent="0.25">
      <c r="A493" s="15" t="s">
        <v>78</v>
      </c>
      <c r="B493" s="12">
        <v>50299080</v>
      </c>
      <c r="C493" s="16">
        <v>1400000</v>
      </c>
      <c r="D493" s="16">
        <v>1400000</v>
      </c>
      <c r="E493" s="16">
        <v>1370000</v>
      </c>
      <c r="F493" s="16">
        <f t="shared" si="60"/>
        <v>0</v>
      </c>
      <c r="G493" s="16">
        <f t="shared" si="60"/>
        <v>30000</v>
      </c>
    </row>
    <row r="494" spans="1:7" ht="15" customHeight="1" x14ac:dyDescent="0.25">
      <c r="B494" s="12"/>
    </row>
    <row r="495" spans="1:7" s="18" customFormat="1" ht="15" customHeight="1" x14ac:dyDescent="0.25">
      <c r="A495" s="18" t="s">
        <v>126</v>
      </c>
      <c r="B495" s="19" t="s">
        <v>10</v>
      </c>
      <c r="C495" s="20">
        <v>777500</v>
      </c>
      <c r="D495" s="20">
        <v>627500</v>
      </c>
      <c r="E495" s="20">
        <v>20805</v>
      </c>
      <c r="F495" s="20">
        <f t="shared" ref="F495:G505" si="61">C495-D495</f>
        <v>150000</v>
      </c>
      <c r="G495" s="20">
        <f t="shared" si="61"/>
        <v>606695</v>
      </c>
    </row>
    <row r="496" spans="1:7" ht="15" customHeight="1" x14ac:dyDescent="0.25">
      <c r="A496" s="15" t="s">
        <v>57</v>
      </c>
      <c r="B496" s="12">
        <v>50201010</v>
      </c>
      <c r="C496" s="16">
        <v>60000</v>
      </c>
      <c r="D496" s="16">
        <v>30000</v>
      </c>
      <c r="E496" s="16">
        <v>0</v>
      </c>
      <c r="F496" s="16">
        <f t="shared" si="61"/>
        <v>30000</v>
      </c>
      <c r="G496" s="16">
        <f t="shared" si="61"/>
        <v>30000</v>
      </c>
    </row>
    <row r="497" spans="1:7" ht="15" customHeight="1" x14ac:dyDescent="0.25">
      <c r="A497" s="15" t="s">
        <v>58</v>
      </c>
      <c r="B497" s="12">
        <v>50202010</v>
      </c>
      <c r="C497" s="16">
        <v>140000</v>
      </c>
      <c r="D497" s="16">
        <v>100000</v>
      </c>
      <c r="E497" s="16">
        <v>9000</v>
      </c>
      <c r="F497" s="16">
        <f t="shared" si="61"/>
        <v>40000</v>
      </c>
      <c r="G497" s="16">
        <f t="shared" si="61"/>
        <v>91000</v>
      </c>
    </row>
    <row r="498" spans="1:7" ht="15" customHeight="1" x14ac:dyDescent="0.25">
      <c r="A498" s="15" t="s">
        <v>59</v>
      </c>
      <c r="B498" s="12">
        <v>50203010</v>
      </c>
      <c r="C498" s="16">
        <v>100000</v>
      </c>
      <c r="D498" s="16">
        <v>100000</v>
      </c>
      <c r="E498" s="16">
        <v>7805</v>
      </c>
      <c r="F498" s="16">
        <f t="shared" si="61"/>
        <v>0</v>
      </c>
      <c r="G498" s="16">
        <f t="shared" si="61"/>
        <v>92195</v>
      </c>
    </row>
    <row r="499" spans="1:7" ht="15" customHeight="1" x14ac:dyDescent="0.25">
      <c r="A499" s="15" t="s">
        <v>111</v>
      </c>
      <c r="B499" s="12">
        <v>50203220</v>
      </c>
      <c r="C499" s="16">
        <v>150174</v>
      </c>
      <c r="D499" s="16">
        <v>150174</v>
      </c>
      <c r="E499" s="16">
        <v>0</v>
      </c>
      <c r="F499" s="16">
        <f t="shared" si="61"/>
        <v>0</v>
      </c>
      <c r="G499" s="16">
        <f t="shared" si="61"/>
        <v>150174</v>
      </c>
    </row>
    <row r="500" spans="1:7" ht="15" customHeight="1" x14ac:dyDescent="0.25">
      <c r="A500" s="15" t="s">
        <v>63</v>
      </c>
      <c r="B500" s="12">
        <v>50203990</v>
      </c>
      <c r="C500" s="16">
        <v>51326</v>
      </c>
      <c r="D500" s="16">
        <v>51326</v>
      </c>
      <c r="E500" s="16">
        <v>0</v>
      </c>
      <c r="F500" s="16">
        <f t="shared" si="61"/>
        <v>0</v>
      </c>
      <c r="G500" s="16">
        <f t="shared" si="61"/>
        <v>51326</v>
      </c>
    </row>
    <row r="501" spans="1:7" ht="15" customHeight="1" x14ac:dyDescent="0.25">
      <c r="A501" s="15" t="s">
        <v>64</v>
      </c>
      <c r="B501" s="12">
        <v>50204010</v>
      </c>
      <c r="C501" s="16">
        <v>10000</v>
      </c>
      <c r="D501" s="16">
        <v>10000</v>
      </c>
      <c r="E501" s="16">
        <v>4000</v>
      </c>
      <c r="F501" s="16">
        <f t="shared" si="61"/>
        <v>0</v>
      </c>
      <c r="G501" s="16">
        <f t="shared" si="61"/>
        <v>6000</v>
      </c>
    </row>
    <row r="502" spans="1:7" ht="15" customHeight="1" x14ac:dyDescent="0.25">
      <c r="A502" s="15" t="s">
        <v>66</v>
      </c>
      <c r="B502" s="12">
        <v>50205020</v>
      </c>
      <c r="C502" s="16">
        <v>10000</v>
      </c>
      <c r="D502" s="16">
        <v>0</v>
      </c>
      <c r="E502" s="16">
        <v>0</v>
      </c>
      <c r="F502" s="16">
        <f t="shared" si="61"/>
        <v>10000</v>
      </c>
      <c r="G502" s="16">
        <f t="shared" si="61"/>
        <v>0</v>
      </c>
    </row>
    <row r="503" spans="1:7" ht="15" customHeight="1" x14ac:dyDescent="0.25">
      <c r="A503" s="15" t="s">
        <v>67</v>
      </c>
      <c r="B503" s="12">
        <v>50211990</v>
      </c>
      <c r="C503" s="16">
        <v>70000</v>
      </c>
      <c r="D503" s="16">
        <v>0</v>
      </c>
      <c r="E503" s="16">
        <v>0</v>
      </c>
      <c r="F503" s="16">
        <f t="shared" si="61"/>
        <v>70000</v>
      </c>
      <c r="G503" s="16">
        <f t="shared" si="61"/>
        <v>0</v>
      </c>
    </row>
    <row r="504" spans="1:7" ht="15" customHeight="1" x14ac:dyDescent="0.25">
      <c r="A504" s="15" t="s">
        <v>77</v>
      </c>
      <c r="B504" s="12">
        <v>50299030</v>
      </c>
      <c r="C504" s="16">
        <v>170000</v>
      </c>
      <c r="D504" s="16">
        <v>170000</v>
      </c>
      <c r="E504" s="16">
        <v>0</v>
      </c>
      <c r="F504" s="16">
        <f t="shared" si="61"/>
        <v>0</v>
      </c>
      <c r="G504" s="16">
        <f t="shared" si="61"/>
        <v>170000</v>
      </c>
    </row>
    <row r="505" spans="1:7" ht="15" customHeight="1" x14ac:dyDescent="0.25">
      <c r="A505" s="15" t="s">
        <v>78</v>
      </c>
      <c r="B505" s="12">
        <v>50299080</v>
      </c>
      <c r="C505" s="16">
        <v>16000</v>
      </c>
      <c r="D505" s="16">
        <v>16000</v>
      </c>
      <c r="E505" s="16">
        <v>0</v>
      </c>
      <c r="F505" s="16">
        <f t="shared" si="61"/>
        <v>0</v>
      </c>
      <c r="G505" s="16">
        <f t="shared" si="61"/>
        <v>16000</v>
      </c>
    </row>
    <row r="506" spans="1:7" ht="15" customHeight="1" x14ac:dyDescent="0.25">
      <c r="B506" s="12"/>
    </row>
    <row r="507" spans="1:7" ht="15" customHeight="1" x14ac:dyDescent="0.25">
      <c r="A507" s="18" t="s">
        <v>127</v>
      </c>
      <c r="B507" s="19">
        <v>1032</v>
      </c>
      <c r="C507" s="20">
        <v>28942029</v>
      </c>
      <c r="D507" s="20">
        <v>27206712</v>
      </c>
      <c r="E507" s="20">
        <v>6633880.75</v>
      </c>
      <c r="F507" s="20">
        <f t="shared" ref="F507:G524" si="62">C507-D507</f>
        <v>1735317</v>
      </c>
      <c r="G507" s="20">
        <f t="shared" si="62"/>
        <v>20572831.25</v>
      </c>
    </row>
    <row r="508" spans="1:7" s="18" customFormat="1" ht="15" customHeight="1" x14ac:dyDescent="0.25">
      <c r="A508" s="18" t="s">
        <v>22</v>
      </c>
      <c r="B508" s="19">
        <v>100</v>
      </c>
      <c r="C508" s="20">
        <v>23071664</v>
      </c>
      <c r="D508" s="20">
        <v>23071664</v>
      </c>
      <c r="E508" s="20">
        <v>4647468.93</v>
      </c>
      <c r="F508" s="20">
        <f t="shared" si="62"/>
        <v>0</v>
      </c>
      <c r="G508" s="20">
        <f t="shared" si="62"/>
        <v>18424195.07</v>
      </c>
    </row>
    <row r="509" spans="1:7" ht="15" customHeight="1" x14ac:dyDescent="0.25">
      <c r="A509" s="15" t="s">
        <v>23</v>
      </c>
      <c r="B509" s="12">
        <v>50101010</v>
      </c>
      <c r="C509" s="16">
        <v>15521028</v>
      </c>
      <c r="D509" s="16">
        <v>15521028</v>
      </c>
      <c r="E509" s="16">
        <v>3589700.28</v>
      </c>
      <c r="F509" s="16">
        <f t="shared" si="62"/>
        <v>0</v>
      </c>
      <c r="G509" s="16">
        <f t="shared" si="62"/>
        <v>11931327.720000001</v>
      </c>
    </row>
    <row r="510" spans="1:7" ht="15" customHeight="1" x14ac:dyDescent="0.25">
      <c r="A510" s="15" t="s">
        <v>25</v>
      </c>
      <c r="B510" s="12">
        <v>50102010</v>
      </c>
      <c r="C510" s="16">
        <v>816000</v>
      </c>
      <c r="D510" s="16">
        <v>816000</v>
      </c>
      <c r="E510" s="16">
        <v>192000</v>
      </c>
      <c r="F510" s="16">
        <f t="shared" si="62"/>
        <v>0</v>
      </c>
      <c r="G510" s="16">
        <f t="shared" si="62"/>
        <v>624000</v>
      </c>
    </row>
    <row r="511" spans="1:7" ht="15" customHeight="1" x14ac:dyDescent="0.25">
      <c r="A511" s="15" t="s">
        <v>26</v>
      </c>
      <c r="B511" s="12">
        <v>50102020</v>
      </c>
      <c r="C511" s="16">
        <v>216000</v>
      </c>
      <c r="D511" s="16">
        <v>216000</v>
      </c>
      <c r="E511" s="16">
        <v>54000</v>
      </c>
      <c r="F511" s="16">
        <f t="shared" si="62"/>
        <v>0</v>
      </c>
      <c r="G511" s="16">
        <f t="shared" si="62"/>
        <v>162000</v>
      </c>
    </row>
    <row r="512" spans="1:7" ht="15" customHeight="1" x14ac:dyDescent="0.25">
      <c r="A512" s="15" t="s">
        <v>27</v>
      </c>
      <c r="B512" s="12">
        <v>50102030</v>
      </c>
      <c r="C512" s="16">
        <v>216000</v>
      </c>
      <c r="D512" s="16">
        <v>216000</v>
      </c>
      <c r="E512" s="16">
        <v>25500</v>
      </c>
      <c r="F512" s="16">
        <f t="shared" si="62"/>
        <v>0</v>
      </c>
      <c r="G512" s="16">
        <f t="shared" si="62"/>
        <v>190500</v>
      </c>
    </row>
    <row r="513" spans="1:7" ht="15" customHeight="1" x14ac:dyDescent="0.25">
      <c r="A513" s="15" t="s">
        <v>28</v>
      </c>
      <c r="B513" s="12">
        <v>50102040</v>
      </c>
      <c r="C513" s="16">
        <v>238000</v>
      </c>
      <c r="D513" s="16">
        <v>238000</v>
      </c>
      <c r="E513" s="16">
        <v>224000</v>
      </c>
      <c r="F513" s="16">
        <f t="shared" si="62"/>
        <v>0</v>
      </c>
      <c r="G513" s="16">
        <f t="shared" si="62"/>
        <v>14000</v>
      </c>
    </row>
    <row r="514" spans="1:7" ht="15" customHeight="1" x14ac:dyDescent="0.25">
      <c r="A514" s="15" t="s">
        <v>30</v>
      </c>
      <c r="B514" s="12">
        <v>50102120</v>
      </c>
      <c r="C514" s="16">
        <v>20000</v>
      </c>
      <c r="D514" s="16">
        <v>20000</v>
      </c>
      <c r="E514" s="16">
        <v>15000</v>
      </c>
      <c r="F514" s="16">
        <f t="shared" si="62"/>
        <v>0</v>
      </c>
      <c r="G514" s="16">
        <f t="shared" si="62"/>
        <v>5000</v>
      </c>
    </row>
    <row r="515" spans="1:7" ht="15" customHeight="1" x14ac:dyDescent="0.25">
      <c r="A515" s="15" t="s">
        <v>31</v>
      </c>
      <c r="B515" s="12">
        <v>50102130</v>
      </c>
      <c r="C515" s="16">
        <v>515000</v>
      </c>
      <c r="D515" s="16">
        <v>515000</v>
      </c>
      <c r="E515" s="16">
        <v>0</v>
      </c>
      <c r="F515" s="16">
        <f t="shared" si="62"/>
        <v>0</v>
      </c>
      <c r="G515" s="16">
        <f t="shared" si="62"/>
        <v>515000</v>
      </c>
    </row>
    <row r="516" spans="1:7" ht="15" customHeight="1" x14ac:dyDescent="0.25">
      <c r="A516" s="15" t="s">
        <v>32</v>
      </c>
      <c r="B516" s="12">
        <v>50102140</v>
      </c>
      <c r="C516" s="16">
        <v>1293419</v>
      </c>
      <c r="D516" s="16">
        <v>1293419</v>
      </c>
      <c r="E516" s="16">
        <v>0</v>
      </c>
      <c r="F516" s="16">
        <f t="shared" si="62"/>
        <v>0</v>
      </c>
      <c r="G516" s="16">
        <f t="shared" si="62"/>
        <v>1293419</v>
      </c>
    </row>
    <row r="517" spans="1:7" ht="15" customHeight="1" x14ac:dyDescent="0.25">
      <c r="A517" s="15" t="s">
        <v>33</v>
      </c>
      <c r="B517" s="12">
        <v>50102150</v>
      </c>
      <c r="C517" s="16">
        <v>170000</v>
      </c>
      <c r="D517" s="16">
        <v>170000</v>
      </c>
      <c r="E517" s="16">
        <v>0</v>
      </c>
      <c r="F517" s="16">
        <f t="shared" si="62"/>
        <v>0</v>
      </c>
      <c r="G517" s="16">
        <f t="shared" si="62"/>
        <v>170000</v>
      </c>
    </row>
    <row r="518" spans="1:7" ht="15" customHeight="1" x14ac:dyDescent="0.25">
      <c r="A518" s="15" t="s">
        <v>95</v>
      </c>
      <c r="B518" s="12">
        <v>50102990</v>
      </c>
      <c r="C518" s="16">
        <v>1293419</v>
      </c>
      <c r="D518" s="16">
        <v>1293419</v>
      </c>
      <c r="E518" s="16">
        <v>0</v>
      </c>
      <c r="F518" s="16">
        <f t="shared" si="62"/>
        <v>0</v>
      </c>
      <c r="G518" s="16">
        <f t="shared" si="62"/>
        <v>1293419</v>
      </c>
    </row>
    <row r="519" spans="1:7" ht="15" customHeight="1" x14ac:dyDescent="0.25">
      <c r="A519" s="15" t="s">
        <v>35</v>
      </c>
      <c r="B519" s="12">
        <v>50102990</v>
      </c>
      <c r="C519" s="16">
        <v>238000</v>
      </c>
      <c r="D519" s="16">
        <v>238000</v>
      </c>
      <c r="E519" s="16">
        <v>0</v>
      </c>
      <c r="F519" s="16">
        <f t="shared" si="62"/>
        <v>0</v>
      </c>
      <c r="G519" s="16">
        <f t="shared" si="62"/>
        <v>238000</v>
      </c>
    </row>
    <row r="520" spans="1:7" ht="15" customHeight="1" x14ac:dyDescent="0.25">
      <c r="A520" s="15" t="s">
        <v>36</v>
      </c>
      <c r="B520" s="12">
        <v>50103010</v>
      </c>
      <c r="C520" s="16">
        <v>1862524</v>
      </c>
      <c r="D520" s="16">
        <v>1862524</v>
      </c>
      <c r="E520" s="16">
        <v>430764.04</v>
      </c>
      <c r="F520" s="16">
        <f t="shared" si="62"/>
        <v>0</v>
      </c>
      <c r="G520" s="16">
        <f t="shared" si="62"/>
        <v>1431759.96</v>
      </c>
    </row>
    <row r="521" spans="1:7" ht="15" customHeight="1" x14ac:dyDescent="0.25">
      <c r="A521" s="15" t="s">
        <v>37</v>
      </c>
      <c r="B521" s="12">
        <v>50103020</v>
      </c>
      <c r="C521" s="16">
        <v>81600</v>
      </c>
      <c r="D521" s="16">
        <v>81600</v>
      </c>
      <c r="E521" s="16">
        <v>19200</v>
      </c>
      <c r="F521" s="16">
        <f t="shared" si="62"/>
        <v>0</v>
      </c>
      <c r="G521" s="16">
        <f t="shared" si="62"/>
        <v>62400</v>
      </c>
    </row>
    <row r="522" spans="1:7" ht="15" customHeight="1" x14ac:dyDescent="0.25">
      <c r="A522" s="15" t="s">
        <v>38</v>
      </c>
      <c r="B522" s="12">
        <v>50103030</v>
      </c>
      <c r="C522" s="16">
        <v>379874</v>
      </c>
      <c r="D522" s="16">
        <v>379874</v>
      </c>
      <c r="E522" s="16">
        <v>87704.61</v>
      </c>
      <c r="F522" s="16">
        <f t="shared" si="62"/>
        <v>0</v>
      </c>
      <c r="G522" s="16">
        <f t="shared" si="62"/>
        <v>292169.39</v>
      </c>
    </row>
    <row r="523" spans="1:7" ht="15" customHeight="1" x14ac:dyDescent="0.25">
      <c r="A523" s="15" t="s">
        <v>39</v>
      </c>
      <c r="B523" s="12">
        <v>50103040</v>
      </c>
      <c r="C523" s="16">
        <v>40800</v>
      </c>
      <c r="D523" s="16">
        <v>40800</v>
      </c>
      <c r="E523" s="16">
        <v>9600</v>
      </c>
      <c r="F523" s="16">
        <f t="shared" si="62"/>
        <v>0</v>
      </c>
      <c r="G523" s="16">
        <f t="shared" si="62"/>
        <v>31200</v>
      </c>
    </row>
    <row r="524" spans="1:7" ht="15" customHeight="1" x14ac:dyDescent="0.25">
      <c r="A524" s="15" t="s">
        <v>40</v>
      </c>
      <c r="B524" s="12">
        <v>50104990</v>
      </c>
      <c r="C524" s="16">
        <v>170000</v>
      </c>
      <c r="D524" s="16">
        <v>170000</v>
      </c>
      <c r="E524" s="16">
        <v>0</v>
      </c>
      <c r="F524" s="16">
        <f t="shared" si="62"/>
        <v>0</v>
      </c>
      <c r="G524" s="16">
        <f t="shared" si="62"/>
        <v>170000</v>
      </c>
    </row>
    <row r="525" spans="1:7" ht="15" customHeight="1" x14ac:dyDescent="0.25">
      <c r="B525" s="12"/>
    </row>
    <row r="526" spans="1:7" s="18" customFormat="1" ht="15" customHeight="1" x14ac:dyDescent="0.25">
      <c r="A526" s="18" t="s">
        <v>41</v>
      </c>
      <c r="B526" s="19">
        <v>200</v>
      </c>
      <c r="C526" s="20">
        <v>5870365</v>
      </c>
      <c r="D526" s="20">
        <v>4135048</v>
      </c>
      <c r="E526" s="20">
        <v>1986411.82</v>
      </c>
      <c r="F526" s="20">
        <f t="shared" ref="F526:G541" si="63">C526-D526</f>
        <v>1735317</v>
      </c>
      <c r="G526" s="20">
        <f t="shared" si="63"/>
        <v>2148636.1799999997</v>
      </c>
    </row>
    <row r="527" spans="1:7" s="18" customFormat="1" ht="15" customHeight="1" x14ac:dyDescent="0.25">
      <c r="A527" s="21" t="s">
        <v>688</v>
      </c>
      <c r="B527" s="19"/>
      <c r="C527" s="20">
        <f>SUM(C528:C541)</f>
        <v>1884365</v>
      </c>
      <c r="D527" s="20">
        <f t="shared" ref="D527:E527" si="64">SUM(D528:D541)</f>
        <v>1395490</v>
      </c>
      <c r="E527" s="20">
        <f t="shared" si="64"/>
        <v>637468.07000000007</v>
      </c>
      <c r="F527" s="20">
        <f t="shared" si="63"/>
        <v>488875</v>
      </c>
      <c r="G527" s="20">
        <f t="shared" si="63"/>
        <v>758021.92999999993</v>
      </c>
    </row>
    <row r="528" spans="1:7" ht="15" customHeight="1" x14ac:dyDescent="0.25">
      <c r="A528" s="15" t="s">
        <v>57</v>
      </c>
      <c r="B528" s="12">
        <v>50201010</v>
      </c>
      <c r="C528" s="16">
        <v>120000</v>
      </c>
      <c r="D528" s="16">
        <v>25000</v>
      </c>
      <c r="E528" s="16">
        <v>1440</v>
      </c>
      <c r="F528" s="16">
        <f t="shared" si="63"/>
        <v>95000</v>
      </c>
      <c r="G528" s="16">
        <f t="shared" si="63"/>
        <v>23560</v>
      </c>
    </row>
    <row r="529" spans="1:7" ht="15" customHeight="1" x14ac:dyDescent="0.25">
      <c r="A529" s="15" t="s">
        <v>58</v>
      </c>
      <c r="B529" s="12">
        <v>50202010</v>
      </c>
      <c r="C529" s="16">
        <v>180000</v>
      </c>
      <c r="D529" s="16">
        <v>30000</v>
      </c>
      <c r="E529" s="16">
        <v>16720</v>
      </c>
      <c r="F529" s="16">
        <f t="shared" si="63"/>
        <v>150000</v>
      </c>
      <c r="G529" s="16">
        <f t="shared" si="63"/>
        <v>13280</v>
      </c>
    </row>
    <row r="530" spans="1:7" ht="15" customHeight="1" x14ac:dyDescent="0.25">
      <c r="A530" s="15" t="s">
        <v>59</v>
      </c>
      <c r="B530" s="12">
        <v>50203010</v>
      </c>
      <c r="C530" s="16">
        <v>357146</v>
      </c>
      <c r="D530" s="16">
        <v>357146</v>
      </c>
      <c r="E530" s="16">
        <v>225233.45</v>
      </c>
      <c r="F530" s="16">
        <f t="shared" si="63"/>
        <v>0</v>
      </c>
      <c r="G530" s="16">
        <f t="shared" si="63"/>
        <v>131912.54999999999</v>
      </c>
    </row>
    <row r="531" spans="1:7" ht="15" customHeight="1" x14ac:dyDescent="0.25">
      <c r="A531" s="15" t="s">
        <v>75</v>
      </c>
      <c r="B531" s="12">
        <v>50203090</v>
      </c>
      <c r="C531" s="16">
        <v>314160</v>
      </c>
      <c r="D531" s="16">
        <v>170000</v>
      </c>
      <c r="E531" s="16">
        <v>65580.75</v>
      </c>
      <c r="F531" s="16">
        <f t="shared" si="63"/>
        <v>144160</v>
      </c>
      <c r="G531" s="16">
        <f t="shared" si="63"/>
        <v>104419.25</v>
      </c>
    </row>
    <row r="532" spans="1:7" ht="15" customHeight="1" x14ac:dyDescent="0.25">
      <c r="A532" s="15" t="s">
        <v>62</v>
      </c>
      <c r="B532" s="12">
        <v>50203210</v>
      </c>
      <c r="C532" s="16">
        <v>176561</v>
      </c>
      <c r="D532" s="16">
        <v>176561</v>
      </c>
      <c r="E532" s="16">
        <v>128381</v>
      </c>
      <c r="F532" s="16">
        <f t="shared" si="63"/>
        <v>0</v>
      </c>
      <c r="G532" s="16">
        <f t="shared" si="63"/>
        <v>48180</v>
      </c>
    </row>
    <row r="533" spans="1:7" ht="15" customHeight="1" x14ac:dyDescent="0.25">
      <c r="A533" s="15" t="s">
        <v>63</v>
      </c>
      <c r="B533" s="12">
        <v>50203990</v>
      </c>
      <c r="C533" s="16">
        <v>112646</v>
      </c>
      <c r="D533" s="16">
        <v>112646</v>
      </c>
      <c r="E533" s="16">
        <v>20020</v>
      </c>
      <c r="F533" s="16">
        <f t="shared" si="63"/>
        <v>0</v>
      </c>
      <c r="G533" s="16">
        <f t="shared" si="63"/>
        <v>92626</v>
      </c>
    </row>
    <row r="534" spans="1:7" ht="15" customHeight="1" x14ac:dyDescent="0.25">
      <c r="A534" s="15" t="s">
        <v>64</v>
      </c>
      <c r="B534" s="12">
        <v>50204010</v>
      </c>
      <c r="C534" s="16">
        <v>33100</v>
      </c>
      <c r="D534" s="16">
        <v>16577</v>
      </c>
      <c r="E534" s="16">
        <v>8080</v>
      </c>
      <c r="F534" s="16">
        <f t="shared" si="63"/>
        <v>16523</v>
      </c>
      <c r="G534" s="16">
        <f t="shared" si="63"/>
        <v>8497</v>
      </c>
    </row>
    <row r="535" spans="1:7" ht="15" customHeight="1" x14ac:dyDescent="0.25">
      <c r="A535" s="15" t="s">
        <v>128</v>
      </c>
      <c r="B535" s="12">
        <v>50205020</v>
      </c>
      <c r="C535" s="16">
        <v>35000</v>
      </c>
      <c r="D535" s="16">
        <v>10808</v>
      </c>
      <c r="E535" s="16">
        <v>7798.87</v>
      </c>
      <c r="F535" s="16">
        <f t="shared" si="63"/>
        <v>24192</v>
      </c>
      <c r="G535" s="16">
        <f t="shared" si="63"/>
        <v>3009.13</v>
      </c>
    </row>
    <row r="536" spans="1:7" ht="15" customHeight="1" x14ac:dyDescent="0.25">
      <c r="A536" s="15" t="s">
        <v>129</v>
      </c>
      <c r="B536" s="12">
        <v>50205020</v>
      </c>
      <c r="C536" s="16">
        <v>114000</v>
      </c>
      <c r="D536" s="16">
        <v>57000</v>
      </c>
      <c r="E536" s="16">
        <v>28500</v>
      </c>
      <c r="F536" s="16">
        <f t="shared" si="63"/>
        <v>57000</v>
      </c>
      <c r="G536" s="16">
        <f t="shared" si="63"/>
        <v>28500</v>
      </c>
    </row>
    <row r="537" spans="1:7" ht="15" customHeight="1" x14ac:dyDescent="0.25">
      <c r="A537" s="15" t="s">
        <v>68</v>
      </c>
      <c r="B537" s="12">
        <v>50213050</v>
      </c>
      <c r="C537" s="16">
        <v>45000</v>
      </c>
      <c r="D537" s="16">
        <v>45000</v>
      </c>
      <c r="E537" s="16">
        <v>0</v>
      </c>
      <c r="F537" s="16">
        <f t="shared" si="63"/>
        <v>0</v>
      </c>
      <c r="G537" s="16">
        <f t="shared" si="63"/>
        <v>45000</v>
      </c>
    </row>
    <row r="538" spans="1:7" ht="15" customHeight="1" x14ac:dyDescent="0.25">
      <c r="A538" s="15" t="s">
        <v>114</v>
      </c>
      <c r="B538" s="12">
        <v>50213210</v>
      </c>
      <c r="C538" s="16">
        <v>111752</v>
      </c>
      <c r="D538" s="16">
        <v>111752</v>
      </c>
      <c r="E538" s="16">
        <v>29000</v>
      </c>
      <c r="F538" s="16">
        <f t="shared" si="63"/>
        <v>0</v>
      </c>
      <c r="G538" s="16">
        <f t="shared" si="63"/>
        <v>82752</v>
      </c>
    </row>
    <row r="539" spans="1:7" ht="15" customHeight="1" x14ac:dyDescent="0.25">
      <c r="A539" s="15" t="s">
        <v>52</v>
      </c>
      <c r="B539" s="12">
        <v>50216020</v>
      </c>
      <c r="C539" s="16">
        <v>5000</v>
      </c>
      <c r="D539" s="16">
        <v>5000</v>
      </c>
      <c r="E539" s="16">
        <v>3375</v>
      </c>
      <c r="F539" s="16">
        <f t="shared" si="63"/>
        <v>0</v>
      </c>
      <c r="G539" s="16">
        <f t="shared" si="63"/>
        <v>1625</v>
      </c>
    </row>
    <row r="540" spans="1:7" ht="15" customHeight="1" x14ac:dyDescent="0.25">
      <c r="A540" s="15" t="s">
        <v>76</v>
      </c>
      <c r="B540" s="12">
        <v>50299020</v>
      </c>
      <c r="C540" s="16">
        <v>30000</v>
      </c>
      <c r="D540" s="16">
        <v>28000</v>
      </c>
      <c r="E540" s="16">
        <v>19290</v>
      </c>
      <c r="F540" s="16">
        <f t="shared" si="63"/>
        <v>2000</v>
      </c>
      <c r="G540" s="16">
        <f t="shared" si="63"/>
        <v>8710</v>
      </c>
    </row>
    <row r="541" spans="1:7" ht="15" customHeight="1" x14ac:dyDescent="0.25">
      <c r="A541" s="15" t="s">
        <v>77</v>
      </c>
      <c r="B541" s="12">
        <v>50299030</v>
      </c>
      <c r="C541" s="16">
        <v>250000</v>
      </c>
      <c r="D541" s="16">
        <v>250000</v>
      </c>
      <c r="E541" s="16">
        <v>84049</v>
      </c>
      <c r="F541" s="16">
        <f t="shared" si="63"/>
        <v>0</v>
      </c>
      <c r="G541" s="16">
        <f t="shared" si="63"/>
        <v>165951</v>
      </c>
    </row>
    <row r="542" spans="1:7" ht="15" customHeight="1" x14ac:dyDescent="0.25">
      <c r="B542" s="12"/>
    </row>
    <row r="543" spans="1:7" s="18" customFormat="1" ht="15" customHeight="1" x14ac:dyDescent="0.25">
      <c r="A543" s="18" t="s">
        <v>130</v>
      </c>
      <c r="B543" s="19"/>
      <c r="C543" s="20">
        <v>1100000</v>
      </c>
      <c r="D543" s="20">
        <v>782558</v>
      </c>
      <c r="E543" s="20">
        <v>409158.75</v>
      </c>
      <c r="F543" s="20">
        <f t="shared" ref="F543:G548" si="65">C543-D543</f>
        <v>317442</v>
      </c>
      <c r="G543" s="20">
        <f t="shared" si="65"/>
        <v>373399.25</v>
      </c>
    </row>
    <row r="544" spans="1:7" ht="15" customHeight="1" x14ac:dyDescent="0.25">
      <c r="A544" s="15" t="s">
        <v>58</v>
      </c>
      <c r="B544" s="12">
        <v>50202010</v>
      </c>
      <c r="C544" s="16">
        <v>575000</v>
      </c>
      <c r="D544" s="16">
        <v>265000</v>
      </c>
      <c r="E544" s="16">
        <v>225000</v>
      </c>
      <c r="F544" s="16">
        <f t="shared" si="65"/>
        <v>310000</v>
      </c>
      <c r="G544" s="16">
        <f t="shared" si="65"/>
        <v>40000</v>
      </c>
    </row>
    <row r="545" spans="1:7" ht="15" customHeight="1" x14ac:dyDescent="0.25">
      <c r="A545" s="15" t="s">
        <v>59</v>
      </c>
      <c r="B545" s="12">
        <v>50203010</v>
      </c>
      <c r="C545" s="16">
        <v>10000</v>
      </c>
      <c r="D545" s="16">
        <v>10000</v>
      </c>
      <c r="E545" s="16">
        <v>6284.75</v>
      </c>
      <c r="F545" s="16">
        <f t="shared" si="65"/>
        <v>0</v>
      </c>
      <c r="G545" s="16">
        <f t="shared" si="65"/>
        <v>3715.25</v>
      </c>
    </row>
    <row r="546" spans="1:7" ht="15" customHeight="1" x14ac:dyDescent="0.25">
      <c r="A546" s="15" t="s">
        <v>63</v>
      </c>
      <c r="B546" s="12">
        <v>50203990</v>
      </c>
      <c r="C546" s="16">
        <v>340000</v>
      </c>
      <c r="D546" s="16">
        <v>332558</v>
      </c>
      <c r="E546" s="16">
        <v>129839</v>
      </c>
      <c r="F546" s="16">
        <f t="shared" si="65"/>
        <v>7442</v>
      </c>
      <c r="G546" s="16">
        <f t="shared" si="65"/>
        <v>202719</v>
      </c>
    </row>
    <row r="547" spans="1:7" ht="15" customHeight="1" x14ac:dyDescent="0.25">
      <c r="A547" s="15" t="s">
        <v>67</v>
      </c>
      <c r="B547" s="12">
        <v>50211990</v>
      </c>
      <c r="C547" s="16">
        <v>25000</v>
      </c>
      <c r="D547" s="16">
        <v>25000</v>
      </c>
      <c r="E547" s="16">
        <v>0</v>
      </c>
      <c r="F547" s="16">
        <f t="shared" si="65"/>
        <v>0</v>
      </c>
      <c r="G547" s="16">
        <f t="shared" si="65"/>
        <v>25000</v>
      </c>
    </row>
    <row r="548" spans="1:7" ht="15" customHeight="1" x14ac:dyDescent="0.25">
      <c r="A548" s="15" t="s">
        <v>77</v>
      </c>
      <c r="B548" s="12">
        <v>50299030</v>
      </c>
      <c r="C548" s="16">
        <v>150000</v>
      </c>
      <c r="D548" s="16">
        <v>150000</v>
      </c>
      <c r="E548" s="16">
        <v>48035</v>
      </c>
      <c r="F548" s="16">
        <f t="shared" si="65"/>
        <v>0</v>
      </c>
      <c r="G548" s="16">
        <f t="shared" si="65"/>
        <v>101965</v>
      </c>
    </row>
    <row r="549" spans="1:7" ht="15" customHeight="1" x14ac:dyDescent="0.25">
      <c r="B549" s="12"/>
    </row>
    <row r="550" spans="1:7" s="18" customFormat="1" ht="15" customHeight="1" x14ac:dyDescent="0.25">
      <c r="A550" s="18" t="s">
        <v>131</v>
      </c>
      <c r="B550" s="19" t="s">
        <v>10</v>
      </c>
      <c r="C550" s="20">
        <v>1080000</v>
      </c>
      <c r="D550" s="20">
        <v>558500</v>
      </c>
      <c r="E550" s="20">
        <v>69000.5</v>
      </c>
      <c r="F550" s="20">
        <f t="shared" ref="F550:G558" si="66">C550-D550</f>
        <v>521500</v>
      </c>
      <c r="G550" s="20">
        <f t="shared" si="66"/>
        <v>489499.5</v>
      </c>
    </row>
    <row r="551" spans="1:7" ht="15" customHeight="1" x14ac:dyDescent="0.25">
      <c r="A551" s="15" t="s">
        <v>57</v>
      </c>
      <c r="B551" s="12">
        <v>50201010</v>
      </c>
      <c r="C551" s="16">
        <v>455000</v>
      </c>
      <c r="D551" s="16">
        <v>455000</v>
      </c>
      <c r="E551" s="16">
        <v>0</v>
      </c>
      <c r="F551" s="16">
        <f t="shared" si="66"/>
        <v>0</v>
      </c>
      <c r="G551" s="16">
        <f t="shared" si="66"/>
        <v>455000</v>
      </c>
    </row>
    <row r="552" spans="1:7" ht="15" customHeight="1" x14ac:dyDescent="0.25">
      <c r="A552" s="15" t="s">
        <v>58</v>
      </c>
      <c r="B552" s="12">
        <v>50202010</v>
      </c>
      <c r="C552" s="16">
        <v>2000</v>
      </c>
      <c r="D552" s="16">
        <v>0</v>
      </c>
      <c r="E552" s="16">
        <v>0</v>
      </c>
      <c r="F552" s="16">
        <f t="shared" si="66"/>
        <v>2000</v>
      </c>
      <c r="G552" s="16">
        <f t="shared" si="66"/>
        <v>0</v>
      </c>
    </row>
    <row r="553" spans="1:7" ht="15" customHeight="1" x14ac:dyDescent="0.25">
      <c r="A553" s="15" t="s">
        <v>59</v>
      </c>
      <c r="B553" s="12">
        <v>50203010</v>
      </c>
      <c r="C553" s="16">
        <v>70000</v>
      </c>
      <c r="D553" s="16">
        <v>70000</v>
      </c>
      <c r="E553" s="16">
        <v>51590.5</v>
      </c>
      <c r="F553" s="16">
        <f t="shared" si="66"/>
        <v>0</v>
      </c>
      <c r="G553" s="16">
        <f t="shared" si="66"/>
        <v>18409.5</v>
      </c>
    </row>
    <row r="554" spans="1:7" ht="15" customHeight="1" x14ac:dyDescent="0.25">
      <c r="A554" s="15" t="s">
        <v>63</v>
      </c>
      <c r="B554" s="12">
        <v>50203990</v>
      </c>
      <c r="C554" s="16">
        <v>170000</v>
      </c>
      <c r="D554" s="16">
        <v>0</v>
      </c>
      <c r="E554" s="16">
        <v>0</v>
      </c>
      <c r="F554" s="16">
        <f t="shared" si="66"/>
        <v>170000</v>
      </c>
      <c r="G554" s="16">
        <f t="shared" si="66"/>
        <v>0</v>
      </c>
    </row>
    <row r="555" spans="1:7" ht="15" customHeight="1" x14ac:dyDescent="0.25">
      <c r="A555" s="15" t="s">
        <v>117</v>
      </c>
      <c r="B555" s="12">
        <v>50206020</v>
      </c>
      <c r="C555" s="16">
        <v>3000</v>
      </c>
      <c r="D555" s="16">
        <v>3000</v>
      </c>
      <c r="E555" s="16">
        <v>0</v>
      </c>
      <c r="F555" s="16">
        <f t="shared" si="66"/>
        <v>0</v>
      </c>
      <c r="G555" s="16">
        <f t="shared" si="66"/>
        <v>3000</v>
      </c>
    </row>
    <row r="556" spans="1:7" ht="15" customHeight="1" x14ac:dyDescent="0.25">
      <c r="A556" s="15" t="s">
        <v>67</v>
      </c>
      <c r="B556" s="12">
        <v>50211990</v>
      </c>
      <c r="C556" s="16">
        <v>5000</v>
      </c>
      <c r="D556" s="16">
        <v>5000</v>
      </c>
      <c r="E556" s="16">
        <v>0</v>
      </c>
      <c r="F556" s="16">
        <f t="shared" si="66"/>
        <v>0</v>
      </c>
      <c r="G556" s="16">
        <f t="shared" si="66"/>
        <v>5000</v>
      </c>
    </row>
    <row r="557" spans="1:7" ht="15" customHeight="1" x14ac:dyDescent="0.25">
      <c r="A557" s="15" t="s">
        <v>77</v>
      </c>
      <c r="B557" s="12">
        <v>50299030</v>
      </c>
      <c r="C557" s="16">
        <v>150000</v>
      </c>
      <c r="D557" s="16">
        <v>25500</v>
      </c>
      <c r="E557" s="16">
        <v>17410</v>
      </c>
      <c r="F557" s="16">
        <f t="shared" si="66"/>
        <v>124500</v>
      </c>
      <c r="G557" s="16">
        <f t="shared" si="66"/>
        <v>8090</v>
      </c>
    </row>
    <row r="558" spans="1:7" ht="15" customHeight="1" x14ac:dyDescent="0.25">
      <c r="A558" s="15" t="s">
        <v>78</v>
      </c>
      <c r="B558" s="12">
        <v>50299080</v>
      </c>
      <c r="C558" s="16">
        <v>225000</v>
      </c>
      <c r="D558" s="16">
        <v>0</v>
      </c>
      <c r="E558" s="16">
        <v>0</v>
      </c>
      <c r="F558" s="16">
        <f t="shared" si="66"/>
        <v>225000</v>
      </c>
      <c r="G558" s="16">
        <f t="shared" si="66"/>
        <v>0</v>
      </c>
    </row>
    <row r="559" spans="1:7" ht="15" customHeight="1" x14ac:dyDescent="0.25">
      <c r="B559" s="12"/>
    </row>
    <row r="560" spans="1:7" s="18" customFormat="1" ht="15" customHeight="1" x14ac:dyDescent="0.25">
      <c r="A560" s="18" t="s">
        <v>132</v>
      </c>
      <c r="B560" s="19" t="s">
        <v>10</v>
      </c>
      <c r="C560" s="20">
        <v>1543500</v>
      </c>
      <c r="D560" s="20">
        <v>1226000</v>
      </c>
      <c r="E560" s="20">
        <v>799922.5</v>
      </c>
      <c r="F560" s="20">
        <f t="shared" ref="F560:G565" si="67">C560-D560</f>
        <v>317500</v>
      </c>
      <c r="G560" s="20">
        <f t="shared" si="67"/>
        <v>426077.5</v>
      </c>
    </row>
    <row r="561" spans="1:7" ht="15" customHeight="1" x14ac:dyDescent="0.25">
      <c r="A561" s="15" t="s">
        <v>57</v>
      </c>
      <c r="B561" s="12">
        <v>50201010</v>
      </c>
      <c r="C561" s="16">
        <v>327500</v>
      </c>
      <c r="D561" s="16">
        <v>100000</v>
      </c>
      <c r="E561" s="16">
        <v>0</v>
      </c>
      <c r="F561" s="16">
        <f t="shared" si="67"/>
        <v>227500</v>
      </c>
      <c r="G561" s="16">
        <f t="shared" si="67"/>
        <v>100000</v>
      </c>
    </row>
    <row r="562" spans="1:7" ht="15" customHeight="1" x14ac:dyDescent="0.25">
      <c r="A562" s="15" t="s">
        <v>58</v>
      </c>
      <c r="B562" s="12">
        <v>50202010</v>
      </c>
      <c r="C562" s="16">
        <v>925105</v>
      </c>
      <c r="D562" s="16">
        <v>925105</v>
      </c>
      <c r="E562" s="16">
        <v>783422.5</v>
      </c>
      <c r="F562" s="16">
        <f t="shared" si="67"/>
        <v>0</v>
      </c>
      <c r="G562" s="16">
        <f t="shared" si="67"/>
        <v>141682.5</v>
      </c>
    </row>
    <row r="563" spans="1:7" ht="15" customHeight="1" x14ac:dyDescent="0.25">
      <c r="A563" s="15" t="s">
        <v>62</v>
      </c>
      <c r="B563" s="12">
        <v>50203210</v>
      </c>
      <c r="C563" s="16">
        <v>97395</v>
      </c>
      <c r="D563" s="16">
        <v>97395</v>
      </c>
      <c r="E563" s="16">
        <v>16500</v>
      </c>
      <c r="F563" s="16">
        <f t="shared" si="67"/>
        <v>0</v>
      </c>
      <c r="G563" s="16">
        <f t="shared" si="67"/>
        <v>80895</v>
      </c>
    </row>
    <row r="564" spans="1:7" ht="15" customHeight="1" x14ac:dyDescent="0.25">
      <c r="A564" s="15" t="s">
        <v>67</v>
      </c>
      <c r="B564" s="12">
        <v>50211990</v>
      </c>
      <c r="C564" s="16">
        <v>150000</v>
      </c>
      <c r="D564" s="16">
        <v>60000</v>
      </c>
      <c r="E564" s="16">
        <v>0</v>
      </c>
      <c r="F564" s="16">
        <f t="shared" si="67"/>
        <v>90000</v>
      </c>
      <c r="G564" s="16">
        <f t="shared" si="67"/>
        <v>60000</v>
      </c>
    </row>
    <row r="565" spans="1:7" ht="15" customHeight="1" x14ac:dyDescent="0.25">
      <c r="A565" s="15" t="s">
        <v>77</v>
      </c>
      <c r="B565" s="12">
        <v>50299030</v>
      </c>
      <c r="C565" s="16">
        <v>43500</v>
      </c>
      <c r="D565" s="16">
        <v>43500</v>
      </c>
      <c r="E565" s="16">
        <v>0</v>
      </c>
      <c r="F565" s="16">
        <f t="shared" si="67"/>
        <v>0</v>
      </c>
      <c r="G565" s="16">
        <f t="shared" si="67"/>
        <v>43500</v>
      </c>
    </row>
    <row r="566" spans="1:7" ht="15" customHeight="1" x14ac:dyDescent="0.25">
      <c r="B566" s="12"/>
    </row>
    <row r="567" spans="1:7" s="18" customFormat="1" ht="15" customHeight="1" x14ac:dyDescent="0.25">
      <c r="A567" s="18" t="s">
        <v>133</v>
      </c>
      <c r="B567" s="19" t="s">
        <v>10</v>
      </c>
      <c r="C567" s="20">
        <v>262500</v>
      </c>
      <c r="D567" s="20">
        <v>172500</v>
      </c>
      <c r="E567" s="20">
        <v>70862</v>
      </c>
      <c r="F567" s="20">
        <f t="shared" ref="F567:G576" si="68">C567-D567</f>
        <v>90000</v>
      </c>
      <c r="G567" s="20">
        <f t="shared" si="68"/>
        <v>101638</v>
      </c>
    </row>
    <row r="568" spans="1:7" ht="15" customHeight="1" x14ac:dyDescent="0.25">
      <c r="A568" s="15" t="s">
        <v>57</v>
      </c>
      <c r="B568" s="12">
        <v>50201010</v>
      </c>
      <c r="C568" s="16">
        <v>40000</v>
      </c>
      <c r="D568" s="16">
        <v>20000</v>
      </c>
      <c r="E568" s="16">
        <v>0</v>
      </c>
      <c r="F568" s="16">
        <f t="shared" si="68"/>
        <v>20000</v>
      </c>
      <c r="G568" s="16">
        <f t="shared" si="68"/>
        <v>20000</v>
      </c>
    </row>
    <row r="569" spans="1:7" ht="15" customHeight="1" x14ac:dyDescent="0.25">
      <c r="A569" s="15" t="s">
        <v>58</v>
      </c>
      <c r="B569" s="12">
        <v>50202010</v>
      </c>
      <c r="C569" s="16">
        <v>50000</v>
      </c>
      <c r="D569" s="16">
        <v>30000</v>
      </c>
      <c r="E569" s="16">
        <v>0</v>
      </c>
      <c r="F569" s="16">
        <f t="shared" si="68"/>
        <v>20000</v>
      </c>
      <c r="G569" s="16">
        <f t="shared" si="68"/>
        <v>30000</v>
      </c>
    </row>
    <row r="570" spans="1:7" ht="15" customHeight="1" x14ac:dyDescent="0.25">
      <c r="A570" s="15" t="s">
        <v>59</v>
      </c>
      <c r="B570" s="12">
        <v>50203010</v>
      </c>
      <c r="C570" s="16">
        <v>4079</v>
      </c>
      <c r="D570" s="16">
        <v>4079</v>
      </c>
      <c r="E570" s="16">
        <v>3127</v>
      </c>
      <c r="F570" s="16">
        <f t="shared" si="68"/>
        <v>0</v>
      </c>
      <c r="G570" s="16">
        <f t="shared" si="68"/>
        <v>952</v>
      </c>
    </row>
    <row r="571" spans="1:7" ht="15" customHeight="1" x14ac:dyDescent="0.25">
      <c r="A571" s="15" t="s">
        <v>62</v>
      </c>
      <c r="B571" s="12">
        <v>50203210</v>
      </c>
      <c r="C571" s="16">
        <v>935</v>
      </c>
      <c r="D571" s="16">
        <v>935</v>
      </c>
      <c r="E571" s="16">
        <v>903</v>
      </c>
      <c r="F571" s="16">
        <f t="shared" si="68"/>
        <v>0</v>
      </c>
      <c r="G571" s="16">
        <f t="shared" si="68"/>
        <v>32</v>
      </c>
    </row>
    <row r="572" spans="1:7" ht="15" customHeight="1" x14ac:dyDescent="0.25">
      <c r="A572" s="15" t="s">
        <v>63</v>
      </c>
      <c r="B572" s="12">
        <v>50203990</v>
      </c>
      <c r="C572" s="16">
        <v>4140</v>
      </c>
      <c r="D572" s="16">
        <v>4140</v>
      </c>
      <c r="E572" s="16">
        <v>4064</v>
      </c>
      <c r="F572" s="16">
        <f t="shared" si="68"/>
        <v>0</v>
      </c>
      <c r="G572" s="16">
        <f t="shared" si="68"/>
        <v>76</v>
      </c>
    </row>
    <row r="573" spans="1:7" ht="15" customHeight="1" x14ac:dyDescent="0.25">
      <c r="A573" s="15" t="s">
        <v>117</v>
      </c>
      <c r="B573" s="12">
        <v>50206020</v>
      </c>
      <c r="C573" s="16">
        <v>20000</v>
      </c>
      <c r="D573" s="16">
        <v>0</v>
      </c>
      <c r="E573" s="16">
        <v>0</v>
      </c>
      <c r="F573" s="16">
        <f t="shared" si="68"/>
        <v>20000</v>
      </c>
      <c r="G573" s="16">
        <f t="shared" si="68"/>
        <v>0</v>
      </c>
    </row>
    <row r="574" spans="1:7" ht="15" customHeight="1" x14ac:dyDescent="0.25">
      <c r="A574" s="15" t="s">
        <v>67</v>
      </c>
      <c r="B574" s="12">
        <v>50211990</v>
      </c>
      <c r="C574" s="16">
        <v>50000</v>
      </c>
      <c r="D574" s="16">
        <v>20000</v>
      </c>
      <c r="E574" s="16">
        <v>0</v>
      </c>
      <c r="F574" s="16">
        <f t="shared" si="68"/>
        <v>30000</v>
      </c>
      <c r="G574" s="16">
        <f t="shared" si="68"/>
        <v>20000</v>
      </c>
    </row>
    <row r="575" spans="1:7" ht="15" customHeight="1" x14ac:dyDescent="0.25">
      <c r="A575" s="15" t="s">
        <v>114</v>
      </c>
      <c r="B575" s="12">
        <v>50213210</v>
      </c>
      <c r="C575" s="16">
        <v>846</v>
      </c>
      <c r="D575" s="16">
        <v>846</v>
      </c>
      <c r="E575" s="16">
        <v>0</v>
      </c>
      <c r="F575" s="16">
        <f t="shared" si="68"/>
        <v>0</v>
      </c>
      <c r="G575" s="16">
        <f t="shared" si="68"/>
        <v>846</v>
      </c>
    </row>
    <row r="576" spans="1:7" ht="15" customHeight="1" x14ac:dyDescent="0.25">
      <c r="A576" s="15" t="s">
        <v>77</v>
      </c>
      <c r="B576" s="12">
        <v>50299030</v>
      </c>
      <c r="C576" s="16">
        <v>92500</v>
      </c>
      <c r="D576" s="16">
        <v>92500</v>
      </c>
      <c r="E576" s="16">
        <v>62768</v>
      </c>
      <c r="F576" s="16">
        <f t="shared" si="68"/>
        <v>0</v>
      </c>
      <c r="G576" s="16">
        <f t="shared" si="68"/>
        <v>29732</v>
      </c>
    </row>
    <row r="577" spans="1:7" ht="15" customHeight="1" x14ac:dyDescent="0.25">
      <c r="B577" s="12"/>
    </row>
    <row r="578" spans="1:7" ht="15" customHeight="1" x14ac:dyDescent="0.25">
      <c r="A578" s="18" t="s">
        <v>134</v>
      </c>
      <c r="B578" s="19" t="s">
        <v>135</v>
      </c>
      <c r="C578" s="20">
        <v>10596826</v>
      </c>
      <c r="D578" s="20">
        <v>10591826</v>
      </c>
      <c r="E578" s="20">
        <v>1697585.83</v>
      </c>
      <c r="F578" s="20">
        <f t="shared" ref="F578:G594" si="69">C578-D578</f>
        <v>5000</v>
      </c>
      <c r="G578" s="20">
        <f t="shared" si="69"/>
        <v>8894240.1699999999</v>
      </c>
    </row>
    <row r="579" spans="1:7" s="18" customFormat="1" ht="15" customHeight="1" x14ac:dyDescent="0.25">
      <c r="A579" s="18" t="s">
        <v>22</v>
      </c>
      <c r="B579" s="19">
        <v>100</v>
      </c>
      <c r="C579" s="20">
        <v>9665666</v>
      </c>
      <c r="D579" s="20">
        <v>9665666</v>
      </c>
      <c r="E579" s="20">
        <v>1592266.08</v>
      </c>
      <c r="F579" s="20">
        <f t="shared" si="69"/>
        <v>0</v>
      </c>
      <c r="G579" s="20">
        <f t="shared" si="69"/>
        <v>8073399.9199999999</v>
      </c>
    </row>
    <row r="580" spans="1:7" ht="15" customHeight="1" x14ac:dyDescent="0.25">
      <c r="A580" s="15" t="s">
        <v>23</v>
      </c>
      <c r="B580" s="12">
        <v>50101010</v>
      </c>
      <c r="C580" s="16">
        <v>6720312</v>
      </c>
      <c r="D580" s="16">
        <v>6720312</v>
      </c>
      <c r="E580" s="16">
        <v>1253519.82</v>
      </c>
      <c r="F580" s="16">
        <f t="shared" si="69"/>
        <v>0</v>
      </c>
      <c r="G580" s="16">
        <f t="shared" si="69"/>
        <v>5466792.1799999997</v>
      </c>
    </row>
    <row r="581" spans="1:7" ht="15" customHeight="1" x14ac:dyDescent="0.25">
      <c r="A581" s="15" t="s">
        <v>25</v>
      </c>
      <c r="B581" s="12">
        <v>50102010</v>
      </c>
      <c r="C581" s="16">
        <v>288000</v>
      </c>
      <c r="D581" s="16">
        <v>288000</v>
      </c>
      <c r="E581" s="16">
        <v>59825.81</v>
      </c>
      <c r="F581" s="16">
        <f t="shared" si="69"/>
        <v>0</v>
      </c>
      <c r="G581" s="16">
        <f t="shared" si="69"/>
        <v>228174.19</v>
      </c>
    </row>
    <row r="582" spans="1:7" ht="15" customHeight="1" x14ac:dyDescent="0.25">
      <c r="A582" s="15" t="s">
        <v>26</v>
      </c>
      <c r="B582" s="12">
        <v>50102020</v>
      </c>
      <c r="C582" s="16">
        <v>114000</v>
      </c>
      <c r="D582" s="16">
        <v>114000</v>
      </c>
      <c r="E582" s="16">
        <v>19000</v>
      </c>
      <c r="F582" s="16">
        <f t="shared" si="69"/>
        <v>0</v>
      </c>
      <c r="G582" s="16">
        <f t="shared" si="69"/>
        <v>95000</v>
      </c>
    </row>
    <row r="583" spans="1:7" ht="15" customHeight="1" x14ac:dyDescent="0.25">
      <c r="A583" s="15" t="s">
        <v>27</v>
      </c>
      <c r="B583" s="12">
        <v>50102030</v>
      </c>
      <c r="C583" s="16">
        <v>114000</v>
      </c>
      <c r="D583" s="16">
        <v>114000</v>
      </c>
      <c r="E583" s="16">
        <v>0</v>
      </c>
      <c r="F583" s="16">
        <f t="shared" si="69"/>
        <v>0</v>
      </c>
      <c r="G583" s="16">
        <f t="shared" si="69"/>
        <v>114000</v>
      </c>
    </row>
    <row r="584" spans="1:7" ht="15" customHeight="1" x14ac:dyDescent="0.25">
      <c r="A584" s="15" t="s">
        <v>28</v>
      </c>
      <c r="B584" s="12">
        <v>50102040</v>
      </c>
      <c r="C584" s="16">
        <v>84000</v>
      </c>
      <c r="D584" s="16">
        <v>84000</v>
      </c>
      <c r="E584" s="16">
        <v>63000</v>
      </c>
      <c r="F584" s="16">
        <f t="shared" si="69"/>
        <v>0</v>
      </c>
      <c r="G584" s="16">
        <f t="shared" si="69"/>
        <v>21000</v>
      </c>
    </row>
    <row r="585" spans="1:7" ht="15" customHeight="1" x14ac:dyDescent="0.25">
      <c r="A585" s="15" t="s">
        <v>30</v>
      </c>
      <c r="B585" s="12">
        <v>50102120</v>
      </c>
      <c r="C585" s="16">
        <v>10000</v>
      </c>
      <c r="D585" s="16">
        <v>10000</v>
      </c>
      <c r="E585" s="16">
        <v>0</v>
      </c>
      <c r="F585" s="16">
        <f t="shared" si="69"/>
        <v>0</v>
      </c>
      <c r="G585" s="16">
        <f t="shared" si="69"/>
        <v>10000</v>
      </c>
    </row>
    <row r="586" spans="1:7" ht="15" customHeight="1" x14ac:dyDescent="0.25">
      <c r="A586" s="15" t="s">
        <v>32</v>
      </c>
      <c r="B586" s="12">
        <v>50102140</v>
      </c>
      <c r="C586" s="16">
        <v>560026</v>
      </c>
      <c r="D586" s="16">
        <v>560026</v>
      </c>
      <c r="E586" s="16">
        <v>0</v>
      </c>
      <c r="F586" s="16">
        <f t="shared" si="69"/>
        <v>0</v>
      </c>
      <c r="G586" s="16">
        <f t="shared" si="69"/>
        <v>560026</v>
      </c>
    </row>
    <row r="587" spans="1:7" ht="15" customHeight="1" x14ac:dyDescent="0.25">
      <c r="A587" s="15" t="s">
        <v>33</v>
      </c>
      <c r="B587" s="12">
        <v>50102150</v>
      </c>
      <c r="C587" s="16">
        <v>60000</v>
      </c>
      <c r="D587" s="16">
        <v>60000</v>
      </c>
      <c r="E587" s="16">
        <v>0</v>
      </c>
      <c r="F587" s="16">
        <f t="shared" si="69"/>
        <v>0</v>
      </c>
      <c r="G587" s="16">
        <f t="shared" si="69"/>
        <v>60000</v>
      </c>
    </row>
    <row r="588" spans="1:7" ht="15" customHeight="1" x14ac:dyDescent="0.25">
      <c r="A588" s="15" t="s">
        <v>95</v>
      </c>
      <c r="B588" s="12">
        <v>50102990</v>
      </c>
      <c r="C588" s="16">
        <v>560026</v>
      </c>
      <c r="D588" s="16">
        <v>560026</v>
      </c>
      <c r="E588" s="16">
        <v>0</v>
      </c>
      <c r="F588" s="16">
        <f t="shared" si="69"/>
        <v>0</v>
      </c>
      <c r="G588" s="16">
        <f t="shared" si="69"/>
        <v>560026</v>
      </c>
    </row>
    <row r="589" spans="1:7" ht="15" customHeight="1" x14ac:dyDescent="0.25">
      <c r="A589" s="15" t="s">
        <v>35</v>
      </c>
      <c r="B589" s="12">
        <v>50102990</v>
      </c>
      <c r="C589" s="16">
        <v>84000</v>
      </c>
      <c r="D589" s="16">
        <v>84000</v>
      </c>
      <c r="E589" s="16">
        <v>0</v>
      </c>
      <c r="F589" s="16">
        <f t="shared" si="69"/>
        <v>0</v>
      </c>
      <c r="G589" s="16">
        <f t="shared" si="69"/>
        <v>84000</v>
      </c>
    </row>
    <row r="590" spans="1:7" ht="15" customHeight="1" x14ac:dyDescent="0.25">
      <c r="A590" s="15" t="s">
        <v>36</v>
      </c>
      <c r="B590" s="12">
        <v>50103010</v>
      </c>
      <c r="C590" s="16">
        <v>806438</v>
      </c>
      <c r="D590" s="16">
        <v>806438</v>
      </c>
      <c r="E590" s="16">
        <v>155270.68</v>
      </c>
      <c r="F590" s="16">
        <f t="shared" si="69"/>
        <v>0</v>
      </c>
      <c r="G590" s="16">
        <f t="shared" si="69"/>
        <v>651167.32000000007</v>
      </c>
    </row>
    <row r="591" spans="1:7" ht="15" customHeight="1" x14ac:dyDescent="0.25">
      <c r="A591" s="15" t="s">
        <v>37</v>
      </c>
      <c r="B591" s="12">
        <v>50103020</v>
      </c>
      <c r="C591" s="16">
        <v>28800</v>
      </c>
      <c r="D591" s="16">
        <v>28800</v>
      </c>
      <c r="E591" s="16">
        <v>6200</v>
      </c>
      <c r="F591" s="16">
        <f t="shared" si="69"/>
        <v>0</v>
      </c>
      <c r="G591" s="16">
        <f t="shared" si="69"/>
        <v>22600</v>
      </c>
    </row>
    <row r="592" spans="1:7" ht="15" customHeight="1" x14ac:dyDescent="0.25">
      <c r="A592" s="15" t="s">
        <v>38</v>
      </c>
      <c r="B592" s="12">
        <v>50103030</v>
      </c>
      <c r="C592" s="16">
        <v>161664</v>
      </c>
      <c r="D592" s="16">
        <v>161664</v>
      </c>
      <c r="E592" s="16">
        <v>32349.77</v>
      </c>
      <c r="F592" s="16">
        <f t="shared" si="69"/>
        <v>0</v>
      </c>
      <c r="G592" s="16">
        <f t="shared" si="69"/>
        <v>129314.23</v>
      </c>
    </row>
    <row r="593" spans="1:7" ht="15" customHeight="1" x14ac:dyDescent="0.25">
      <c r="A593" s="15" t="s">
        <v>39</v>
      </c>
      <c r="B593" s="12">
        <v>50103040</v>
      </c>
      <c r="C593" s="16">
        <v>14400</v>
      </c>
      <c r="D593" s="16">
        <v>14400</v>
      </c>
      <c r="E593" s="16">
        <v>3100</v>
      </c>
      <c r="F593" s="16">
        <f t="shared" si="69"/>
        <v>0</v>
      </c>
      <c r="G593" s="16">
        <f t="shared" si="69"/>
        <v>11300</v>
      </c>
    </row>
    <row r="594" spans="1:7" ht="15" customHeight="1" x14ac:dyDescent="0.25">
      <c r="A594" s="15" t="s">
        <v>40</v>
      </c>
      <c r="B594" s="12">
        <v>50104990</v>
      </c>
      <c r="C594" s="16">
        <v>60000</v>
      </c>
      <c r="D594" s="16">
        <v>60000</v>
      </c>
      <c r="E594" s="16">
        <v>0</v>
      </c>
      <c r="F594" s="16">
        <f t="shared" si="69"/>
        <v>0</v>
      </c>
      <c r="G594" s="16">
        <f t="shared" si="69"/>
        <v>60000</v>
      </c>
    </row>
    <row r="595" spans="1:7" ht="15" customHeight="1" x14ac:dyDescent="0.25">
      <c r="B595" s="12"/>
    </row>
    <row r="596" spans="1:7" s="18" customFormat="1" ht="15" customHeight="1" x14ac:dyDescent="0.25">
      <c r="A596" s="18" t="s">
        <v>41</v>
      </c>
      <c r="B596" s="19">
        <v>200</v>
      </c>
      <c r="C596" s="20">
        <v>771160</v>
      </c>
      <c r="D596" s="20">
        <v>766160</v>
      </c>
      <c r="E596" s="20">
        <v>105319.75</v>
      </c>
      <c r="F596" s="20">
        <f t="shared" ref="F596:G608" si="70">C596-D596</f>
        <v>5000</v>
      </c>
      <c r="G596" s="20">
        <f t="shared" si="70"/>
        <v>660840.25</v>
      </c>
    </row>
    <row r="597" spans="1:7" ht="15" customHeight="1" x14ac:dyDescent="0.25">
      <c r="A597" s="15" t="s">
        <v>57</v>
      </c>
      <c r="B597" s="12">
        <v>50201010</v>
      </c>
      <c r="C597" s="16">
        <v>112000</v>
      </c>
      <c r="D597" s="16">
        <v>112000</v>
      </c>
      <c r="E597" s="16">
        <v>0</v>
      </c>
      <c r="F597" s="16">
        <f t="shared" si="70"/>
        <v>0</v>
      </c>
      <c r="G597" s="16">
        <f t="shared" si="70"/>
        <v>112000</v>
      </c>
    </row>
    <row r="598" spans="1:7" ht="15" customHeight="1" x14ac:dyDescent="0.25">
      <c r="A598" s="15" t="s">
        <v>58</v>
      </c>
      <c r="B598" s="12">
        <v>50202010</v>
      </c>
      <c r="C598" s="16">
        <v>121500</v>
      </c>
      <c r="D598" s="16">
        <v>121500</v>
      </c>
      <c r="E598" s="16">
        <v>5000</v>
      </c>
      <c r="F598" s="16">
        <f t="shared" si="70"/>
        <v>0</v>
      </c>
      <c r="G598" s="16">
        <f t="shared" si="70"/>
        <v>116500</v>
      </c>
    </row>
    <row r="599" spans="1:7" ht="15" customHeight="1" x14ac:dyDescent="0.25">
      <c r="A599" s="15" t="s">
        <v>59</v>
      </c>
      <c r="B599" s="12">
        <v>50203010</v>
      </c>
      <c r="C599" s="16">
        <v>33880</v>
      </c>
      <c r="D599" s="16">
        <v>33880</v>
      </c>
      <c r="E599" s="16">
        <v>0</v>
      </c>
      <c r="F599" s="16">
        <f t="shared" si="70"/>
        <v>0</v>
      </c>
      <c r="G599" s="16">
        <f t="shared" si="70"/>
        <v>33880</v>
      </c>
    </row>
    <row r="600" spans="1:7" ht="15" customHeight="1" x14ac:dyDescent="0.25">
      <c r="A600" s="15" t="s">
        <v>75</v>
      </c>
      <c r="B600" s="12">
        <v>50203090</v>
      </c>
      <c r="C600" s="16">
        <v>314160</v>
      </c>
      <c r="D600" s="16">
        <v>314160</v>
      </c>
      <c r="E600" s="16">
        <v>48547.75</v>
      </c>
      <c r="F600" s="16">
        <f t="shared" si="70"/>
        <v>0</v>
      </c>
      <c r="G600" s="16">
        <f t="shared" si="70"/>
        <v>265612.25</v>
      </c>
    </row>
    <row r="601" spans="1:7" ht="15" customHeight="1" x14ac:dyDescent="0.25">
      <c r="A601" s="15" t="s">
        <v>62</v>
      </c>
      <c r="B601" s="12">
        <v>50203210</v>
      </c>
      <c r="C601" s="16">
        <v>3770</v>
      </c>
      <c r="D601" s="16">
        <v>3770</v>
      </c>
      <c r="E601" s="16">
        <v>1645</v>
      </c>
      <c r="F601" s="16">
        <f t="shared" si="70"/>
        <v>0</v>
      </c>
      <c r="G601" s="16">
        <f t="shared" si="70"/>
        <v>2125</v>
      </c>
    </row>
    <row r="602" spans="1:7" ht="15" customHeight="1" x14ac:dyDescent="0.25">
      <c r="A602" s="15" t="s">
        <v>63</v>
      </c>
      <c r="B602" s="12">
        <v>50203990</v>
      </c>
      <c r="C602" s="16">
        <v>23850</v>
      </c>
      <c r="D602" s="16">
        <v>23850</v>
      </c>
      <c r="E602" s="16">
        <v>0</v>
      </c>
      <c r="F602" s="16">
        <f t="shared" si="70"/>
        <v>0</v>
      </c>
      <c r="G602" s="16">
        <f t="shared" si="70"/>
        <v>23850</v>
      </c>
    </row>
    <row r="603" spans="1:7" ht="15" customHeight="1" x14ac:dyDescent="0.25">
      <c r="A603" s="15" t="s">
        <v>64</v>
      </c>
      <c r="B603" s="12">
        <v>50204010</v>
      </c>
      <c r="C603" s="16">
        <v>11000</v>
      </c>
      <c r="D603" s="16">
        <v>11000</v>
      </c>
      <c r="E603" s="16">
        <v>2640</v>
      </c>
      <c r="F603" s="16">
        <f t="shared" si="70"/>
        <v>0</v>
      </c>
      <c r="G603" s="16">
        <f t="shared" si="70"/>
        <v>8360</v>
      </c>
    </row>
    <row r="604" spans="1:7" ht="15" customHeight="1" x14ac:dyDescent="0.25">
      <c r="A604" s="15" t="s">
        <v>86</v>
      </c>
      <c r="B604" s="12">
        <v>50205020</v>
      </c>
      <c r="C604" s="16">
        <v>54000</v>
      </c>
      <c r="D604" s="16">
        <v>54000</v>
      </c>
      <c r="E604" s="16">
        <v>13500</v>
      </c>
      <c r="F604" s="16">
        <f t="shared" si="70"/>
        <v>0</v>
      </c>
      <c r="G604" s="16">
        <f t="shared" si="70"/>
        <v>40500</v>
      </c>
    </row>
    <row r="605" spans="1:7" ht="15" customHeight="1" x14ac:dyDescent="0.25">
      <c r="A605" s="15" t="s">
        <v>114</v>
      </c>
      <c r="B605" s="12">
        <v>50213210</v>
      </c>
      <c r="C605" s="16">
        <v>27000</v>
      </c>
      <c r="D605" s="16">
        <v>27000</v>
      </c>
      <c r="E605" s="16">
        <v>14398</v>
      </c>
      <c r="F605" s="16">
        <f t="shared" si="70"/>
        <v>0</v>
      </c>
      <c r="G605" s="16">
        <f t="shared" si="70"/>
        <v>12602</v>
      </c>
    </row>
    <row r="606" spans="1:7" ht="15" customHeight="1" x14ac:dyDescent="0.25">
      <c r="A606" s="15" t="s">
        <v>52</v>
      </c>
      <c r="B606" s="12">
        <v>50216020</v>
      </c>
      <c r="C606" s="16">
        <v>5000</v>
      </c>
      <c r="D606" s="16">
        <v>0</v>
      </c>
      <c r="E606" s="16">
        <v>0</v>
      </c>
      <c r="F606" s="16">
        <f t="shared" si="70"/>
        <v>5000</v>
      </c>
      <c r="G606" s="16">
        <f t="shared" si="70"/>
        <v>0</v>
      </c>
    </row>
    <row r="607" spans="1:7" ht="15" customHeight="1" x14ac:dyDescent="0.25">
      <c r="A607" s="15" t="s">
        <v>77</v>
      </c>
      <c r="B607" s="12">
        <v>50299030</v>
      </c>
      <c r="C607" s="16">
        <v>60000</v>
      </c>
      <c r="D607" s="16">
        <v>60000</v>
      </c>
      <c r="E607" s="16">
        <v>19589</v>
      </c>
      <c r="F607" s="16">
        <f t="shared" si="70"/>
        <v>0</v>
      </c>
      <c r="G607" s="16">
        <f t="shared" si="70"/>
        <v>40411</v>
      </c>
    </row>
    <row r="608" spans="1:7" ht="15" customHeight="1" x14ac:dyDescent="0.25">
      <c r="A608" s="15" t="s">
        <v>70</v>
      </c>
      <c r="B608" s="12">
        <v>50299060</v>
      </c>
      <c r="C608" s="16">
        <v>5000</v>
      </c>
      <c r="D608" s="16">
        <v>5000</v>
      </c>
      <c r="E608" s="16">
        <v>0</v>
      </c>
      <c r="F608" s="16">
        <f t="shared" si="70"/>
        <v>0</v>
      </c>
      <c r="G608" s="16">
        <f t="shared" si="70"/>
        <v>5000</v>
      </c>
    </row>
    <row r="609" spans="1:7" ht="15" customHeight="1" x14ac:dyDescent="0.25">
      <c r="B609" s="12"/>
    </row>
    <row r="610" spans="1:7" s="18" customFormat="1" ht="15" customHeight="1" x14ac:dyDescent="0.25">
      <c r="A610" s="18" t="s">
        <v>136</v>
      </c>
      <c r="B610" s="19">
        <v>300</v>
      </c>
      <c r="C610" s="20">
        <v>160000</v>
      </c>
      <c r="D610" s="20">
        <v>160000</v>
      </c>
      <c r="E610" s="20">
        <v>0</v>
      </c>
      <c r="F610" s="20">
        <f>C610-D610</f>
        <v>0</v>
      </c>
      <c r="G610" s="20">
        <f>D610-E610</f>
        <v>160000</v>
      </c>
    </row>
    <row r="611" spans="1:7" ht="15" customHeight="1" x14ac:dyDescent="0.25">
      <c r="A611" s="15" t="s">
        <v>137</v>
      </c>
      <c r="B611" s="12">
        <v>10706010</v>
      </c>
      <c r="C611" s="16">
        <v>160000</v>
      </c>
      <c r="D611" s="16">
        <v>160000</v>
      </c>
      <c r="E611" s="16">
        <v>0</v>
      </c>
      <c r="F611" s="16">
        <f>C611-D611</f>
        <v>0</v>
      </c>
      <c r="G611" s="16">
        <f>D611-E611</f>
        <v>160000</v>
      </c>
    </row>
    <row r="612" spans="1:7" ht="15" customHeight="1" x14ac:dyDescent="0.25">
      <c r="B612" s="12"/>
    </row>
    <row r="613" spans="1:7" ht="15" customHeight="1" x14ac:dyDescent="0.25">
      <c r="A613" s="18" t="s">
        <v>138</v>
      </c>
      <c r="B613" s="19">
        <v>1041</v>
      </c>
      <c r="C613" s="20">
        <v>26320847</v>
      </c>
      <c r="D613" s="20">
        <v>25244703</v>
      </c>
      <c r="E613" s="20">
        <v>4413736.49</v>
      </c>
      <c r="F613" s="20">
        <f t="shared" ref="F613:G629" si="71">C613-D613</f>
        <v>1076144</v>
      </c>
      <c r="G613" s="20">
        <f t="shared" si="71"/>
        <v>20830966.509999998</v>
      </c>
    </row>
    <row r="614" spans="1:7" s="18" customFormat="1" ht="15" customHeight="1" x14ac:dyDescent="0.25">
      <c r="A614" s="18" t="s">
        <v>22</v>
      </c>
      <c r="B614" s="19">
        <v>100</v>
      </c>
      <c r="C614" s="20">
        <v>22250229</v>
      </c>
      <c r="D614" s="20">
        <v>22250229</v>
      </c>
      <c r="E614" s="20">
        <v>3778166.74</v>
      </c>
      <c r="F614" s="20">
        <f t="shared" si="71"/>
        <v>0</v>
      </c>
      <c r="G614" s="20">
        <f t="shared" si="71"/>
        <v>18472062.259999998</v>
      </c>
    </row>
    <row r="615" spans="1:7" ht="15" customHeight="1" x14ac:dyDescent="0.25">
      <c r="A615" s="15" t="s">
        <v>23</v>
      </c>
      <c r="B615" s="12">
        <v>50101010</v>
      </c>
      <c r="C615" s="16">
        <v>15439572</v>
      </c>
      <c r="D615" s="16">
        <v>15439572</v>
      </c>
      <c r="E615" s="16">
        <v>2945545.18</v>
      </c>
      <c r="F615" s="16">
        <f t="shared" si="71"/>
        <v>0</v>
      </c>
      <c r="G615" s="16">
        <f t="shared" si="71"/>
        <v>12494026.82</v>
      </c>
    </row>
    <row r="616" spans="1:7" ht="15" customHeight="1" x14ac:dyDescent="0.25">
      <c r="A616" s="15" t="s">
        <v>25</v>
      </c>
      <c r="B616" s="12">
        <v>50102010</v>
      </c>
      <c r="C616" s="16">
        <v>720000</v>
      </c>
      <c r="D616" s="16">
        <v>720000</v>
      </c>
      <c r="E616" s="16">
        <v>137454.54</v>
      </c>
      <c r="F616" s="16">
        <f t="shared" si="71"/>
        <v>0</v>
      </c>
      <c r="G616" s="16">
        <f t="shared" si="71"/>
        <v>582545.46</v>
      </c>
    </row>
    <row r="617" spans="1:7" ht="15" customHeight="1" x14ac:dyDescent="0.25">
      <c r="A617" s="15" t="s">
        <v>26</v>
      </c>
      <c r="B617" s="12">
        <v>50102020</v>
      </c>
      <c r="C617" s="16">
        <v>216000</v>
      </c>
      <c r="D617" s="16">
        <v>216000</v>
      </c>
      <c r="E617" s="16">
        <v>54000</v>
      </c>
      <c r="F617" s="16">
        <f t="shared" si="71"/>
        <v>0</v>
      </c>
      <c r="G617" s="16">
        <f t="shared" si="71"/>
        <v>162000</v>
      </c>
    </row>
    <row r="618" spans="1:7" ht="15" customHeight="1" x14ac:dyDescent="0.25">
      <c r="A618" s="15" t="s">
        <v>27</v>
      </c>
      <c r="B618" s="12">
        <v>50102030</v>
      </c>
      <c r="C618" s="16">
        <v>216000</v>
      </c>
      <c r="D618" s="16">
        <v>216000</v>
      </c>
      <c r="E618" s="16">
        <v>25500</v>
      </c>
      <c r="F618" s="16">
        <f t="shared" si="71"/>
        <v>0</v>
      </c>
      <c r="G618" s="16">
        <f t="shared" si="71"/>
        <v>190500</v>
      </c>
    </row>
    <row r="619" spans="1:7" ht="15" customHeight="1" x14ac:dyDescent="0.25">
      <c r="A619" s="15" t="s">
        <v>28</v>
      </c>
      <c r="B619" s="12">
        <v>50102040</v>
      </c>
      <c r="C619" s="16">
        <v>210000</v>
      </c>
      <c r="D619" s="16">
        <v>210000</v>
      </c>
      <c r="E619" s="16">
        <v>161000</v>
      </c>
      <c r="F619" s="16">
        <f t="shared" si="71"/>
        <v>0</v>
      </c>
      <c r="G619" s="16">
        <f t="shared" si="71"/>
        <v>49000</v>
      </c>
    </row>
    <row r="620" spans="1:7" ht="15" customHeight="1" x14ac:dyDescent="0.25">
      <c r="A620" s="15" t="s">
        <v>30</v>
      </c>
      <c r="B620" s="12">
        <v>50102120</v>
      </c>
      <c r="C620" s="16">
        <v>25000</v>
      </c>
      <c r="D620" s="16">
        <v>25000</v>
      </c>
      <c r="E620" s="16">
        <v>5000</v>
      </c>
      <c r="F620" s="16">
        <f t="shared" si="71"/>
        <v>0</v>
      </c>
      <c r="G620" s="16">
        <f t="shared" si="71"/>
        <v>20000</v>
      </c>
    </row>
    <row r="621" spans="1:7" ht="15" customHeight="1" x14ac:dyDescent="0.25">
      <c r="A621" s="15" t="s">
        <v>32</v>
      </c>
      <c r="B621" s="12">
        <v>50102140</v>
      </c>
      <c r="C621" s="16">
        <v>1286631</v>
      </c>
      <c r="D621" s="16">
        <v>1286631</v>
      </c>
      <c r="E621" s="16">
        <v>0</v>
      </c>
      <c r="F621" s="16">
        <f t="shared" si="71"/>
        <v>0</v>
      </c>
      <c r="G621" s="16">
        <f t="shared" si="71"/>
        <v>1286631</v>
      </c>
    </row>
    <row r="622" spans="1:7" ht="15" customHeight="1" x14ac:dyDescent="0.25">
      <c r="A622" s="15" t="s">
        <v>33</v>
      </c>
      <c r="B622" s="12">
        <v>50102150</v>
      </c>
      <c r="C622" s="16">
        <v>150000</v>
      </c>
      <c r="D622" s="16">
        <v>150000</v>
      </c>
      <c r="E622" s="16">
        <v>0</v>
      </c>
      <c r="F622" s="16">
        <f t="shared" si="71"/>
        <v>0</v>
      </c>
      <c r="G622" s="16">
        <f t="shared" si="71"/>
        <v>150000</v>
      </c>
    </row>
    <row r="623" spans="1:7" ht="15" customHeight="1" x14ac:dyDescent="0.25">
      <c r="A623" s="15" t="s">
        <v>95</v>
      </c>
      <c r="B623" s="12">
        <v>50102990</v>
      </c>
      <c r="C623" s="16">
        <v>1286631</v>
      </c>
      <c r="D623" s="16">
        <v>1286631</v>
      </c>
      <c r="E623" s="16">
        <v>0</v>
      </c>
      <c r="F623" s="16">
        <f t="shared" si="71"/>
        <v>0</v>
      </c>
      <c r="G623" s="16">
        <f t="shared" si="71"/>
        <v>1286631</v>
      </c>
    </row>
    <row r="624" spans="1:7" ht="15" customHeight="1" x14ac:dyDescent="0.25">
      <c r="A624" s="15" t="s">
        <v>139</v>
      </c>
      <c r="B624" s="12">
        <v>50102990</v>
      </c>
      <c r="C624" s="16">
        <v>210000</v>
      </c>
      <c r="D624" s="16">
        <v>210000</v>
      </c>
      <c r="E624" s="16">
        <v>0</v>
      </c>
      <c r="F624" s="16">
        <f t="shared" si="71"/>
        <v>0</v>
      </c>
      <c r="G624" s="16">
        <f t="shared" si="71"/>
        <v>210000</v>
      </c>
    </row>
    <row r="625" spans="1:7" ht="15" customHeight="1" x14ac:dyDescent="0.25">
      <c r="A625" s="15" t="s">
        <v>36</v>
      </c>
      <c r="B625" s="12">
        <v>50103010</v>
      </c>
      <c r="C625" s="16">
        <v>1852749</v>
      </c>
      <c r="D625" s="16">
        <v>1852749</v>
      </c>
      <c r="E625" s="16">
        <v>356319.58</v>
      </c>
      <c r="F625" s="16">
        <f t="shared" si="71"/>
        <v>0</v>
      </c>
      <c r="G625" s="16">
        <f t="shared" si="71"/>
        <v>1496429.42</v>
      </c>
    </row>
    <row r="626" spans="1:7" ht="15" customHeight="1" x14ac:dyDescent="0.25">
      <c r="A626" s="15" t="s">
        <v>37</v>
      </c>
      <c r="B626" s="12">
        <v>50103020</v>
      </c>
      <c r="C626" s="16">
        <v>72000</v>
      </c>
      <c r="D626" s="16">
        <v>72000</v>
      </c>
      <c r="E626" s="16">
        <v>13800</v>
      </c>
      <c r="F626" s="16">
        <f t="shared" si="71"/>
        <v>0</v>
      </c>
      <c r="G626" s="16">
        <f t="shared" si="71"/>
        <v>58200</v>
      </c>
    </row>
    <row r="627" spans="1:7" ht="15" customHeight="1" x14ac:dyDescent="0.25">
      <c r="A627" s="15" t="s">
        <v>38</v>
      </c>
      <c r="B627" s="12">
        <v>50103030</v>
      </c>
      <c r="C627" s="16">
        <v>379646</v>
      </c>
      <c r="D627" s="16">
        <v>379646</v>
      </c>
      <c r="E627" s="16">
        <v>72647.44</v>
      </c>
      <c r="F627" s="16">
        <f t="shared" si="71"/>
        <v>0</v>
      </c>
      <c r="G627" s="16">
        <f t="shared" si="71"/>
        <v>306998.56</v>
      </c>
    </row>
    <row r="628" spans="1:7" ht="15" customHeight="1" x14ac:dyDescent="0.25">
      <c r="A628" s="15" t="s">
        <v>39</v>
      </c>
      <c r="B628" s="12">
        <v>50103040</v>
      </c>
      <c r="C628" s="16">
        <v>36000</v>
      </c>
      <c r="D628" s="16">
        <v>36000</v>
      </c>
      <c r="E628" s="16">
        <v>6900</v>
      </c>
      <c r="F628" s="16">
        <f t="shared" si="71"/>
        <v>0</v>
      </c>
      <c r="G628" s="16">
        <f t="shared" si="71"/>
        <v>29100</v>
      </c>
    </row>
    <row r="629" spans="1:7" ht="15" customHeight="1" x14ac:dyDescent="0.25">
      <c r="A629" s="15" t="s">
        <v>140</v>
      </c>
      <c r="B629" s="12">
        <v>50104990</v>
      </c>
      <c r="C629" s="16">
        <v>150000</v>
      </c>
      <c r="D629" s="16">
        <v>150000</v>
      </c>
      <c r="E629" s="16">
        <v>0</v>
      </c>
      <c r="F629" s="16">
        <f t="shared" si="71"/>
        <v>0</v>
      </c>
      <c r="G629" s="16">
        <f t="shared" si="71"/>
        <v>150000</v>
      </c>
    </row>
    <row r="630" spans="1:7" ht="15" customHeight="1" x14ac:dyDescent="0.25">
      <c r="B630" s="12"/>
    </row>
    <row r="631" spans="1:7" s="18" customFormat="1" ht="15" customHeight="1" x14ac:dyDescent="0.25">
      <c r="A631" s="18" t="s">
        <v>41</v>
      </c>
      <c r="B631" s="19">
        <v>200</v>
      </c>
      <c r="C631" s="20">
        <v>4070618</v>
      </c>
      <c r="D631" s="20">
        <v>2994474</v>
      </c>
      <c r="E631" s="20">
        <v>635569.75</v>
      </c>
      <c r="F631" s="20">
        <f t="shared" ref="F631:G644" si="72">C631-D631</f>
        <v>1076144</v>
      </c>
      <c r="G631" s="20">
        <f t="shared" si="72"/>
        <v>2358904.25</v>
      </c>
    </row>
    <row r="632" spans="1:7" s="18" customFormat="1" ht="15" customHeight="1" x14ac:dyDescent="0.25">
      <c r="A632" s="21" t="s">
        <v>688</v>
      </c>
      <c r="B632" s="19"/>
      <c r="C632" s="20">
        <f>SUM(C633:C644)</f>
        <v>1757098</v>
      </c>
      <c r="D632" s="20">
        <f t="shared" ref="D632:E632" si="73">SUM(D633:D644)</f>
        <v>1080954</v>
      </c>
      <c r="E632" s="20">
        <f t="shared" si="73"/>
        <v>274336.75</v>
      </c>
      <c r="F632" s="20">
        <f t="shared" si="72"/>
        <v>676144</v>
      </c>
      <c r="G632" s="20">
        <f t="shared" si="72"/>
        <v>806617.25</v>
      </c>
    </row>
    <row r="633" spans="1:7" ht="15" customHeight="1" x14ac:dyDescent="0.25">
      <c r="A633" s="15" t="s">
        <v>57</v>
      </c>
      <c r="B633" s="12">
        <v>50201010</v>
      </c>
      <c r="C633" s="16">
        <v>70000</v>
      </c>
      <c r="D633" s="16">
        <v>35000</v>
      </c>
      <c r="E633" s="16">
        <v>16500</v>
      </c>
      <c r="F633" s="16">
        <f t="shared" si="72"/>
        <v>35000</v>
      </c>
      <c r="G633" s="16">
        <f t="shared" si="72"/>
        <v>18500</v>
      </c>
    </row>
    <row r="634" spans="1:7" ht="15" customHeight="1" x14ac:dyDescent="0.25">
      <c r="A634" s="15" t="s">
        <v>58</v>
      </c>
      <c r="B634" s="12">
        <v>50202010</v>
      </c>
      <c r="C634" s="16">
        <v>150000</v>
      </c>
      <c r="D634" s="16">
        <v>75000</v>
      </c>
      <c r="E634" s="16">
        <v>47000</v>
      </c>
      <c r="F634" s="16">
        <f t="shared" si="72"/>
        <v>75000</v>
      </c>
      <c r="G634" s="16">
        <f t="shared" si="72"/>
        <v>28000</v>
      </c>
    </row>
    <row r="635" spans="1:7" ht="15" customHeight="1" x14ac:dyDescent="0.25">
      <c r="A635" s="15" t="s">
        <v>59</v>
      </c>
      <c r="B635" s="12">
        <v>50203010</v>
      </c>
      <c r="C635" s="16">
        <v>150000</v>
      </c>
      <c r="D635" s="16">
        <v>150000</v>
      </c>
      <c r="E635" s="16">
        <v>0</v>
      </c>
      <c r="F635" s="16">
        <f t="shared" si="72"/>
        <v>0</v>
      </c>
      <c r="G635" s="16">
        <f t="shared" si="72"/>
        <v>150000</v>
      </c>
    </row>
    <row r="636" spans="1:7" ht="15" customHeight="1" x14ac:dyDescent="0.25">
      <c r="A636" s="15" t="s">
        <v>75</v>
      </c>
      <c r="B636" s="12">
        <v>50203090</v>
      </c>
      <c r="C636" s="16">
        <v>1032288</v>
      </c>
      <c r="D636" s="16">
        <v>516144</v>
      </c>
      <c r="E636" s="16">
        <v>46768.75</v>
      </c>
      <c r="F636" s="16">
        <f t="shared" si="72"/>
        <v>516144</v>
      </c>
      <c r="G636" s="16">
        <f t="shared" si="72"/>
        <v>469375.25</v>
      </c>
    </row>
    <row r="637" spans="1:7" ht="15" customHeight="1" x14ac:dyDescent="0.25">
      <c r="A637" s="15" t="s">
        <v>62</v>
      </c>
      <c r="B637" s="12">
        <v>50203210</v>
      </c>
      <c r="C637" s="16">
        <v>56980</v>
      </c>
      <c r="D637" s="16">
        <v>56980</v>
      </c>
      <c r="E637" s="16">
        <v>0</v>
      </c>
      <c r="F637" s="16">
        <f t="shared" si="72"/>
        <v>0</v>
      </c>
      <c r="G637" s="16">
        <f t="shared" si="72"/>
        <v>56980</v>
      </c>
    </row>
    <row r="638" spans="1:7" ht="15" customHeight="1" x14ac:dyDescent="0.25">
      <c r="A638" s="15" t="s">
        <v>63</v>
      </c>
      <c r="B638" s="12">
        <v>50203990</v>
      </c>
      <c r="C638" s="16">
        <v>30830</v>
      </c>
      <c r="D638" s="16">
        <v>30830</v>
      </c>
      <c r="E638" s="16">
        <v>9900</v>
      </c>
      <c r="F638" s="16">
        <f t="shared" si="72"/>
        <v>0</v>
      </c>
      <c r="G638" s="16">
        <f t="shared" si="72"/>
        <v>20930</v>
      </c>
    </row>
    <row r="639" spans="1:7" ht="15" customHeight="1" x14ac:dyDescent="0.25">
      <c r="A639" s="15" t="s">
        <v>64</v>
      </c>
      <c r="B639" s="12">
        <v>50204010</v>
      </c>
      <c r="C639" s="16">
        <v>20000</v>
      </c>
      <c r="D639" s="16">
        <v>20000</v>
      </c>
      <c r="E639" s="16">
        <v>9720</v>
      </c>
      <c r="F639" s="16">
        <f t="shared" si="72"/>
        <v>0</v>
      </c>
      <c r="G639" s="16">
        <f t="shared" si="72"/>
        <v>10280</v>
      </c>
    </row>
    <row r="640" spans="1:7" ht="15" customHeight="1" x14ac:dyDescent="0.25">
      <c r="A640" s="15" t="s">
        <v>113</v>
      </c>
      <c r="B640" s="12">
        <v>50205020</v>
      </c>
      <c r="C640" s="16">
        <v>102000</v>
      </c>
      <c r="D640" s="16">
        <v>52000</v>
      </c>
      <c r="E640" s="16">
        <v>25500</v>
      </c>
      <c r="F640" s="16">
        <f t="shared" si="72"/>
        <v>50000</v>
      </c>
      <c r="G640" s="16">
        <f t="shared" si="72"/>
        <v>26500</v>
      </c>
    </row>
    <row r="641" spans="1:7" ht="15" customHeight="1" x14ac:dyDescent="0.25">
      <c r="A641" s="15" t="s">
        <v>68</v>
      </c>
      <c r="B641" s="12">
        <v>50213050</v>
      </c>
      <c r="C641" s="16">
        <v>20000</v>
      </c>
      <c r="D641" s="16">
        <v>20000</v>
      </c>
      <c r="E641" s="16">
        <v>7199</v>
      </c>
      <c r="F641" s="16">
        <f t="shared" si="72"/>
        <v>0</v>
      </c>
      <c r="G641" s="16">
        <f t="shared" si="72"/>
        <v>12801</v>
      </c>
    </row>
    <row r="642" spans="1:7" ht="15" customHeight="1" x14ac:dyDescent="0.25">
      <c r="A642" s="15" t="s">
        <v>52</v>
      </c>
      <c r="B642" s="12">
        <v>50216020</v>
      </c>
      <c r="C642" s="16">
        <v>5000</v>
      </c>
      <c r="D642" s="16">
        <v>5000</v>
      </c>
      <c r="E642" s="16">
        <v>3375</v>
      </c>
      <c r="F642" s="16">
        <f t="shared" si="72"/>
        <v>0</v>
      </c>
      <c r="G642" s="16">
        <f t="shared" si="72"/>
        <v>1625</v>
      </c>
    </row>
    <row r="643" spans="1:7" ht="15" customHeight="1" x14ac:dyDescent="0.25">
      <c r="A643" s="15" t="s">
        <v>76</v>
      </c>
      <c r="B643" s="12">
        <v>50299020</v>
      </c>
      <c r="C643" s="16">
        <v>20000</v>
      </c>
      <c r="D643" s="16">
        <v>20000</v>
      </c>
      <c r="E643" s="16">
        <v>9912</v>
      </c>
      <c r="F643" s="16">
        <f t="shared" si="72"/>
        <v>0</v>
      </c>
      <c r="G643" s="16">
        <f t="shared" si="72"/>
        <v>10088</v>
      </c>
    </row>
    <row r="644" spans="1:7" ht="15" customHeight="1" x14ac:dyDescent="0.25">
      <c r="A644" s="15" t="s">
        <v>77</v>
      </c>
      <c r="B644" s="12">
        <v>50299030</v>
      </c>
      <c r="C644" s="16">
        <v>100000</v>
      </c>
      <c r="D644" s="16">
        <v>100000</v>
      </c>
      <c r="E644" s="16">
        <v>98462</v>
      </c>
      <c r="F644" s="16">
        <f t="shared" si="72"/>
        <v>0</v>
      </c>
      <c r="G644" s="16">
        <f t="shared" si="72"/>
        <v>1538</v>
      </c>
    </row>
    <row r="645" spans="1:7" ht="15" customHeight="1" x14ac:dyDescent="0.25">
      <c r="B645" s="12"/>
    </row>
    <row r="646" spans="1:7" s="18" customFormat="1" ht="15" customHeight="1" x14ac:dyDescent="0.25">
      <c r="A646" s="18" t="s">
        <v>141</v>
      </c>
      <c r="B646" s="19" t="s">
        <v>10</v>
      </c>
      <c r="C646" s="20">
        <v>378000</v>
      </c>
      <c r="D646" s="20">
        <v>378000</v>
      </c>
      <c r="E646" s="20">
        <v>172239</v>
      </c>
      <c r="F646" s="20">
        <f t="shared" ref="F646:G653" si="74">C646-D646</f>
        <v>0</v>
      </c>
      <c r="G646" s="20">
        <f t="shared" si="74"/>
        <v>205761</v>
      </c>
    </row>
    <row r="647" spans="1:7" ht="15" customHeight="1" x14ac:dyDescent="0.25">
      <c r="A647" s="15" t="s">
        <v>57</v>
      </c>
      <c r="B647" s="12">
        <v>50201010</v>
      </c>
      <c r="C647" s="16">
        <v>32000</v>
      </c>
      <c r="D647" s="16">
        <v>32000</v>
      </c>
      <c r="E647" s="16">
        <v>3240</v>
      </c>
      <c r="F647" s="16">
        <f t="shared" si="74"/>
        <v>0</v>
      </c>
      <c r="G647" s="16">
        <f t="shared" si="74"/>
        <v>28760</v>
      </c>
    </row>
    <row r="648" spans="1:7" ht="15" customHeight="1" x14ac:dyDescent="0.25">
      <c r="A648" s="15" t="s">
        <v>58</v>
      </c>
      <c r="B648" s="12">
        <v>50202010</v>
      </c>
      <c r="C648" s="16">
        <v>100000</v>
      </c>
      <c r="D648" s="16">
        <v>100000</v>
      </c>
      <c r="E648" s="16">
        <v>8000</v>
      </c>
      <c r="F648" s="16">
        <f t="shared" si="74"/>
        <v>0</v>
      </c>
      <c r="G648" s="16">
        <f t="shared" si="74"/>
        <v>92000</v>
      </c>
    </row>
    <row r="649" spans="1:7" ht="15" customHeight="1" x14ac:dyDescent="0.25">
      <c r="A649" s="15" t="s">
        <v>59</v>
      </c>
      <c r="B649" s="12">
        <v>50203010</v>
      </c>
      <c r="C649" s="16">
        <v>36388</v>
      </c>
      <c r="D649" s="16">
        <v>36388</v>
      </c>
      <c r="E649" s="16">
        <v>0</v>
      </c>
      <c r="F649" s="16">
        <f t="shared" si="74"/>
        <v>0</v>
      </c>
      <c r="G649" s="16">
        <f t="shared" si="74"/>
        <v>36388</v>
      </c>
    </row>
    <row r="650" spans="1:7" ht="15" customHeight="1" x14ac:dyDescent="0.25">
      <c r="A650" s="15" t="s">
        <v>62</v>
      </c>
      <c r="B650" s="12">
        <v>50203210</v>
      </c>
      <c r="C650" s="16">
        <v>60972</v>
      </c>
      <c r="D650" s="16">
        <v>60972</v>
      </c>
      <c r="E650" s="16">
        <v>56076</v>
      </c>
      <c r="F650" s="16">
        <f t="shared" si="74"/>
        <v>0</v>
      </c>
      <c r="G650" s="16">
        <f t="shared" si="74"/>
        <v>4896</v>
      </c>
    </row>
    <row r="651" spans="1:7" ht="15" customHeight="1" x14ac:dyDescent="0.25">
      <c r="A651" s="15" t="s">
        <v>63</v>
      </c>
      <c r="B651" s="12">
        <v>50203990</v>
      </c>
      <c r="C651" s="16">
        <v>12990</v>
      </c>
      <c r="D651" s="16">
        <v>12990</v>
      </c>
      <c r="E651" s="16">
        <v>12375</v>
      </c>
      <c r="F651" s="16">
        <f t="shared" si="74"/>
        <v>0</v>
      </c>
      <c r="G651" s="16">
        <f t="shared" si="74"/>
        <v>615</v>
      </c>
    </row>
    <row r="652" spans="1:7" ht="15" customHeight="1" x14ac:dyDescent="0.25">
      <c r="A652" s="15" t="s">
        <v>76</v>
      </c>
      <c r="B652" s="12">
        <v>50299020</v>
      </c>
      <c r="C652" s="16">
        <v>30050</v>
      </c>
      <c r="D652" s="16">
        <v>30050</v>
      </c>
      <c r="E652" s="16">
        <v>0</v>
      </c>
      <c r="F652" s="16">
        <f t="shared" si="74"/>
        <v>0</v>
      </c>
      <c r="G652" s="16">
        <f t="shared" si="74"/>
        <v>30050</v>
      </c>
    </row>
    <row r="653" spans="1:7" ht="15" customHeight="1" x14ac:dyDescent="0.25">
      <c r="A653" s="15" t="s">
        <v>77</v>
      </c>
      <c r="B653" s="12">
        <v>50299030</v>
      </c>
      <c r="C653" s="16">
        <v>105600</v>
      </c>
      <c r="D653" s="16">
        <v>105600</v>
      </c>
      <c r="E653" s="16">
        <v>92548</v>
      </c>
      <c r="F653" s="16">
        <f t="shared" si="74"/>
        <v>0</v>
      </c>
      <c r="G653" s="16">
        <f t="shared" si="74"/>
        <v>13052</v>
      </c>
    </row>
    <row r="654" spans="1:7" ht="15" customHeight="1" x14ac:dyDescent="0.25">
      <c r="B654" s="12"/>
    </row>
    <row r="655" spans="1:7" s="18" customFormat="1" ht="15" customHeight="1" x14ac:dyDescent="0.25">
      <c r="A655" s="18" t="s">
        <v>142</v>
      </c>
      <c r="B655" s="19" t="s">
        <v>10</v>
      </c>
      <c r="C655" s="20">
        <v>413020</v>
      </c>
      <c r="D655" s="20">
        <v>413020</v>
      </c>
      <c r="E655" s="20">
        <v>117040</v>
      </c>
      <c r="F655" s="20">
        <f t="shared" ref="F655:G659" si="75">C655-D655</f>
        <v>0</v>
      </c>
      <c r="G655" s="20">
        <f t="shared" si="75"/>
        <v>295980</v>
      </c>
    </row>
    <row r="656" spans="1:7" ht="15" customHeight="1" x14ac:dyDescent="0.25">
      <c r="A656" s="15" t="s">
        <v>57</v>
      </c>
      <c r="B656" s="12">
        <v>50201010</v>
      </c>
      <c r="C656" s="16">
        <v>20000</v>
      </c>
      <c r="D656" s="16">
        <v>20000</v>
      </c>
      <c r="E656" s="16">
        <v>2400</v>
      </c>
      <c r="F656" s="16">
        <f t="shared" si="75"/>
        <v>0</v>
      </c>
      <c r="G656" s="16">
        <f t="shared" si="75"/>
        <v>17600</v>
      </c>
    </row>
    <row r="657" spans="1:7" ht="15" customHeight="1" x14ac:dyDescent="0.25">
      <c r="A657" s="15" t="s">
        <v>58</v>
      </c>
      <c r="B657" s="12">
        <v>50202010</v>
      </c>
      <c r="C657" s="16">
        <v>30000</v>
      </c>
      <c r="D657" s="16">
        <v>30000</v>
      </c>
      <c r="E657" s="16">
        <v>0</v>
      </c>
      <c r="F657" s="16">
        <f t="shared" si="75"/>
        <v>0</v>
      </c>
      <c r="G657" s="16">
        <f t="shared" si="75"/>
        <v>30000</v>
      </c>
    </row>
    <row r="658" spans="1:7" ht="15" customHeight="1" x14ac:dyDescent="0.25">
      <c r="A658" s="15" t="s">
        <v>67</v>
      </c>
      <c r="B658" s="12">
        <v>50211990</v>
      </c>
      <c r="C658" s="16">
        <v>210000</v>
      </c>
      <c r="D658" s="16">
        <v>210000</v>
      </c>
      <c r="E658" s="16">
        <v>16000</v>
      </c>
      <c r="F658" s="16">
        <f t="shared" si="75"/>
        <v>0</v>
      </c>
      <c r="G658" s="16">
        <f t="shared" si="75"/>
        <v>194000</v>
      </c>
    </row>
    <row r="659" spans="1:7" ht="15" customHeight="1" x14ac:dyDescent="0.25">
      <c r="A659" s="15" t="s">
        <v>77</v>
      </c>
      <c r="B659" s="12">
        <v>50299030</v>
      </c>
      <c r="C659" s="16">
        <v>153020</v>
      </c>
      <c r="D659" s="16">
        <v>153020</v>
      </c>
      <c r="E659" s="16">
        <v>98640</v>
      </c>
      <c r="F659" s="16">
        <f t="shared" si="75"/>
        <v>0</v>
      </c>
      <c r="G659" s="16">
        <f t="shared" si="75"/>
        <v>54380</v>
      </c>
    </row>
    <row r="660" spans="1:7" ht="15" customHeight="1" x14ac:dyDescent="0.25">
      <c r="B660" s="12"/>
    </row>
    <row r="661" spans="1:7" s="18" customFormat="1" ht="15" customHeight="1" x14ac:dyDescent="0.25">
      <c r="A661" s="18" t="s">
        <v>143</v>
      </c>
      <c r="B661" s="19" t="s">
        <v>10</v>
      </c>
      <c r="C661" s="20">
        <v>1522500</v>
      </c>
      <c r="D661" s="20">
        <v>1122500</v>
      </c>
      <c r="E661" s="20">
        <v>71954</v>
      </c>
      <c r="F661" s="20">
        <f t="shared" ref="F661:G670" si="76">C661-D661</f>
        <v>400000</v>
      </c>
      <c r="G661" s="20">
        <f t="shared" si="76"/>
        <v>1050546</v>
      </c>
    </row>
    <row r="662" spans="1:7" ht="15" customHeight="1" x14ac:dyDescent="0.25">
      <c r="A662" s="15" t="s">
        <v>57</v>
      </c>
      <c r="B662" s="12">
        <v>50201010</v>
      </c>
      <c r="C662" s="16">
        <v>50000</v>
      </c>
      <c r="D662" s="16">
        <v>25000</v>
      </c>
      <c r="E662" s="16">
        <v>0</v>
      </c>
      <c r="F662" s="16">
        <f t="shared" si="76"/>
        <v>25000</v>
      </c>
      <c r="G662" s="16">
        <f t="shared" si="76"/>
        <v>25000</v>
      </c>
    </row>
    <row r="663" spans="1:7" ht="15" customHeight="1" x14ac:dyDescent="0.25">
      <c r="A663" s="15" t="s">
        <v>58</v>
      </c>
      <c r="B663" s="12">
        <v>50202010</v>
      </c>
      <c r="C663" s="16">
        <v>50000</v>
      </c>
      <c r="D663" s="16">
        <v>25000</v>
      </c>
      <c r="E663" s="16">
        <v>0</v>
      </c>
      <c r="F663" s="16">
        <f t="shared" si="76"/>
        <v>25000</v>
      </c>
      <c r="G663" s="16">
        <f t="shared" si="76"/>
        <v>25000</v>
      </c>
    </row>
    <row r="664" spans="1:7" ht="15" customHeight="1" x14ac:dyDescent="0.25">
      <c r="A664" s="15" t="s">
        <v>59</v>
      </c>
      <c r="B664" s="12">
        <v>50203010</v>
      </c>
      <c r="C664" s="16">
        <v>200000</v>
      </c>
      <c r="D664" s="16">
        <v>200000</v>
      </c>
      <c r="E664" s="16">
        <v>0</v>
      </c>
      <c r="F664" s="16">
        <f t="shared" si="76"/>
        <v>0</v>
      </c>
      <c r="G664" s="16">
        <f t="shared" si="76"/>
        <v>200000</v>
      </c>
    </row>
    <row r="665" spans="1:7" ht="15" customHeight="1" x14ac:dyDescent="0.25">
      <c r="A665" s="15" t="s">
        <v>62</v>
      </c>
      <c r="B665" s="12">
        <v>50203210</v>
      </c>
      <c r="C665" s="16">
        <v>186000</v>
      </c>
      <c r="D665" s="16">
        <v>186000</v>
      </c>
      <c r="E665" s="16">
        <v>71954</v>
      </c>
      <c r="F665" s="16">
        <f t="shared" si="76"/>
        <v>0</v>
      </c>
      <c r="G665" s="16">
        <f t="shared" si="76"/>
        <v>114046</v>
      </c>
    </row>
    <row r="666" spans="1:7" ht="15" customHeight="1" x14ac:dyDescent="0.25">
      <c r="A666" s="15" t="s">
        <v>111</v>
      </c>
      <c r="B666" s="12">
        <v>50203220</v>
      </c>
      <c r="C666" s="16">
        <v>14000</v>
      </c>
      <c r="D666" s="16">
        <v>14000</v>
      </c>
      <c r="E666" s="16">
        <v>0</v>
      </c>
      <c r="F666" s="16">
        <f t="shared" si="76"/>
        <v>0</v>
      </c>
      <c r="G666" s="16">
        <f t="shared" si="76"/>
        <v>14000</v>
      </c>
    </row>
    <row r="667" spans="1:7" ht="15" customHeight="1" x14ac:dyDescent="0.25">
      <c r="A667" s="15" t="s">
        <v>144</v>
      </c>
      <c r="B667" s="12">
        <v>50207020</v>
      </c>
      <c r="C667" s="16">
        <v>500000</v>
      </c>
      <c r="D667" s="16">
        <v>250000</v>
      </c>
      <c r="E667" s="16">
        <v>0</v>
      </c>
      <c r="F667" s="16">
        <f t="shared" si="76"/>
        <v>250000</v>
      </c>
      <c r="G667" s="16">
        <f t="shared" si="76"/>
        <v>250000</v>
      </c>
    </row>
    <row r="668" spans="1:7" ht="15" customHeight="1" x14ac:dyDescent="0.25">
      <c r="A668" s="15" t="s">
        <v>145</v>
      </c>
      <c r="B668" s="12">
        <v>50211010</v>
      </c>
      <c r="C668" s="16">
        <v>200000</v>
      </c>
      <c r="D668" s="16">
        <v>100000</v>
      </c>
      <c r="E668" s="16">
        <v>0</v>
      </c>
      <c r="F668" s="16">
        <f t="shared" si="76"/>
        <v>100000</v>
      </c>
      <c r="G668" s="16">
        <f t="shared" si="76"/>
        <v>100000</v>
      </c>
    </row>
    <row r="669" spans="1:7" ht="15" customHeight="1" x14ac:dyDescent="0.25">
      <c r="A669" s="15" t="s">
        <v>76</v>
      </c>
      <c r="B669" s="12">
        <v>50299020</v>
      </c>
      <c r="C669" s="16">
        <v>22500</v>
      </c>
      <c r="D669" s="16">
        <v>22500</v>
      </c>
      <c r="E669" s="16">
        <v>0</v>
      </c>
      <c r="F669" s="16">
        <f t="shared" si="76"/>
        <v>0</v>
      </c>
      <c r="G669" s="16">
        <f t="shared" si="76"/>
        <v>22500</v>
      </c>
    </row>
    <row r="670" spans="1:7" ht="15" customHeight="1" x14ac:dyDescent="0.25">
      <c r="A670" s="15" t="s">
        <v>77</v>
      </c>
      <c r="B670" s="12">
        <v>50299030</v>
      </c>
      <c r="C670" s="16">
        <v>300000</v>
      </c>
      <c r="D670" s="16">
        <v>300000</v>
      </c>
      <c r="E670" s="16">
        <v>0</v>
      </c>
      <c r="F670" s="16">
        <f t="shared" si="76"/>
        <v>0</v>
      </c>
      <c r="G670" s="16">
        <f t="shared" si="76"/>
        <v>300000</v>
      </c>
    </row>
    <row r="671" spans="1:7" ht="15" customHeight="1" x14ac:dyDescent="0.25">
      <c r="B671" s="12"/>
    </row>
    <row r="672" spans="1:7" ht="15" customHeight="1" x14ac:dyDescent="0.25">
      <c r="A672" s="18" t="s">
        <v>146</v>
      </c>
      <c r="B672" s="19">
        <v>1061</v>
      </c>
      <c r="C672" s="20">
        <v>103811944</v>
      </c>
      <c r="D672" s="20">
        <v>57814954.5</v>
      </c>
      <c r="E672" s="20">
        <v>12648226.779999999</v>
      </c>
      <c r="F672" s="20">
        <f t="shared" ref="F672:G689" si="77">C672-D672</f>
        <v>45996989.5</v>
      </c>
      <c r="G672" s="20">
        <f t="shared" si="77"/>
        <v>45166727.719999999</v>
      </c>
    </row>
    <row r="673" spans="1:7" s="18" customFormat="1" ht="15" customHeight="1" x14ac:dyDescent="0.25">
      <c r="A673" s="18" t="s">
        <v>22</v>
      </c>
      <c r="B673" s="19">
        <v>100</v>
      </c>
      <c r="C673" s="20">
        <v>27594584</v>
      </c>
      <c r="D673" s="20">
        <v>27594584</v>
      </c>
      <c r="E673" s="20">
        <v>4973817.1500000004</v>
      </c>
      <c r="F673" s="20">
        <f t="shared" si="77"/>
        <v>0</v>
      </c>
      <c r="G673" s="20">
        <f t="shared" si="77"/>
        <v>22620766.850000001</v>
      </c>
    </row>
    <row r="674" spans="1:7" ht="15" customHeight="1" x14ac:dyDescent="0.25">
      <c r="A674" s="15" t="s">
        <v>23</v>
      </c>
      <c r="B674" s="12">
        <v>50101010</v>
      </c>
      <c r="C674" s="16">
        <v>17459868</v>
      </c>
      <c r="D674" s="16">
        <v>17459868</v>
      </c>
      <c r="E674" s="16">
        <v>3684594.21</v>
      </c>
      <c r="F674" s="16">
        <f t="shared" si="77"/>
        <v>0</v>
      </c>
      <c r="G674" s="16">
        <f t="shared" si="77"/>
        <v>13775273.789999999</v>
      </c>
    </row>
    <row r="675" spans="1:7" ht="15" customHeight="1" x14ac:dyDescent="0.25">
      <c r="A675" s="15" t="s">
        <v>25</v>
      </c>
      <c r="B675" s="12">
        <v>50102010</v>
      </c>
      <c r="C675" s="16">
        <v>1176000</v>
      </c>
      <c r="D675" s="16">
        <v>1176000</v>
      </c>
      <c r="E675" s="16">
        <v>263909.09000000003</v>
      </c>
      <c r="F675" s="16">
        <f t="shared" si="77"/>
        <v>0</v>
      </c>
      <c r="G675" s="16">
        <f t="shared" si="77"/>
        <v>912090.90999999992</v>
      </c>
    </row>
    <row r="676" spans="1:7" ht="15" customHeight="1" x14ac:dyDescent="0.25">
      <c r="A676" s="15" t="s">
        <v>26</v>
      </c>
      <c r="B676" s="12">
        <v>50102020</v>
      </c>
      <c r="C676" s="16">
        <v>216000</v>
      </c>
      <c r="D676" s="16">
        <v>216000</v>
      </c>
      <c r="E676" s="16">
        <v>16625</v>
      </c>
      <c r="F676" s="16">
        <f t="shared" si="77"/>
        <v>0</v>
      </c>
      <c r="G676" s="16">
        <f t="shared" si="77"/>
        <v>199375</v>
      </c>
    </row>
    <row r="677" spans="1:7" ht="15" customHeight="1" x14ac:dyDescent="0.25">
      <c r="A677" s="15" t="s">
        <v>27</v>
      </c>
      <c r="B677" s="12">
        <v>50102030</v>
      </c>
      <c r="C677" s="16">
        <v>216000</v>
      </c>
      <c r="D677" s="16">
        <v>216000</v>
      </c>
      <c r="E677" s="16">
        <v>0</v>
      </c>
      <c r="F677" s="16">
        <f t="shared" si="77"/>
        <v>0</v>
      </c>
      <c r="G677" s="16">
        <f t="shared" si="77"/>
        <v>216000</v>
      </c>
    </row>
    <row r="678" spans="1:7" ht="15" customHeight="1" x14ac:dyDescent="0.25">
      <c r="A678" s="15" t="s">
        <v>28</v>
      </c>
      <c r="B678" s="12">
        <v>50102040</v>
      </c>
      <c r="C678" s="16">
        <v>343000</v>
      </c>
      <c r="D678" s="16">
        <v>343000</v>
      </c>
      <c r="E678" s="16">
        <v>301000</v>
      </c>
      <c r="F678" s="16">
        <f t="shared" si="77"/>
        <v>0</v>
      </c>
      <c r="G678" s="16">
        <f t="shared" si="77"/>
        <v>42000</v>
      </c>
    </row>
    <row r="679" spans="1:7" ht="15" customHeight="1" x14ac:dyDescent="0.25">
      <c r="A679" s="15" t="s">
        <v>30</v>
      </c>
      <c r="B679" s="12">
        <v>50102120</v>
      </c>
      <c r="C679" s="16">
        <v>25000</v>
      </c>
      <c r="D679" s="16">
        <v>25000</v>
      </c>
      <c r="E679" s="16">
        <v>10000</v>
      </c>
      <c r="F679" s="16">
        <f t="shared" si="77"/>
        <v>0</v>
      </c>
      <c r="G679" s="16">
        <f t="shared" si="77"/>
        <v>15000</v>
      </c>
    </row>
    <row r="680" spans="1:7" ht="15" customHeight="1" x14ac:dyDescent="0.25">
      <c r="A680" s="15" t="s">
        <v>31</v>
      </c>
      <c r="B680" s="12">
        <v>50102130</v>
      </c>
      <c r="C680" s="16">
        <v>1714000</v>
      </c>
      <c r="D680" s="16">
        <v>1714000</v>
      </c>
      <c r="E680" s="16">
        <v>123702.73</v>
      </c>
      <c r="F680" s="16">
        <f t="shared" si="77"/>
        <v>0</v>
      </c>
      <c r="G680" s="16">
        <f t="shared" si="77"/>
        <v>1590297.27</v>
      </c>
    </row>
    <row r="681" spans="1:7" ht="15" customHeight="1" x14ac:dyDescent="0.25">
      <c r="A681" s="15" t="s">
        <v>32</v>
      </c>
      <c r="B681" s="12">
        <v>50102140</v>
      </c>
      <c r="C681" s="16">
        <v>1454989</v>
      </c>
      <c r="D681" s="16">
        <v>1454989</v>
      </c>
      <c r="E681" s="16">
        <v>0</v>
      </c>
      <c r="F681" s="16">
        <f t="shared" si="77"/>
        <v>0</v>
      </c>
      <c r="G681" s="16">
        <f t="shared" si="77"/>
        <v>1454989</v>
      </c>
    </row>
    <row r="682" spans="1:7" ht="15" customHeight="1" x14ac:dyDescent="0.25">
      <c r="A682" s="15" t="s">
        <v>33</v>
      </c>
      <c r="B682" s="12">
        <v>50102150</v>
      </c>
      <c r="C682" s="16">
        <v>245000</v>
      </c>
      <c r="D682" s="16">
        <v>245000</v>
      </c>
      <c r="E682" s="16">
        <v>0</v>
      </c>
      <c r="F682" s="16">
        <f t="shared" si="77"/>
        <v>0</v>
      </c>
      <c r="G682" s="16">
        <f t="shared" si="77"/>
        <v>245000</v>
      </c>
    </row>
    <row r="683" spans="1:7" ht="15" customHeight="1" x14ac:dyDescent="0.25">
      <c r="A683" s="15" t="s">
        <v>94</v>
      </c>
      <c r="B683" s="12">
        <v>50102990</v>
      </c>
      <c r="C683" s="16">
        <v>343000</v>
      </c>
      <c r="D683" s="16">
        <v>343000</v>
      </c>
      <c r="E683" s="16">
        <v>0</v>
      </c>
      <c r="F683" s="16">
        <f t="shared" si="77"/>
        <v>0</v>
      </c>
      <c r="G683" s="16">
        <f t="shared" si="77"/>
        <v>343000</v>
      </c>
    </row>
    <row r="684" spans="1:7" ht="15" customHeight="1" x14ac:dyDescent="0.25">
      <c r="A684" s="15" t="s">
        <v>95</v>
      </c>
      <c r="B684" s="12">
        <v>50102990</v>
      </c>
      <c r="C684" s="16">
        <v>1454989</v>
      </c>
      <c r="D684" s="16">
        <v>1454989</v>
      </c>
      <c r="E684" s="16">
        <v>0</v>
      </c>
      <c r="F684" s="16">
        <f t="shared" si="77"/>
        <v>0</v>
      </c>
      <c r="G684" s="16">
        <f t="shared" si="77"/>
        <v>1454989</v>
      </c>
    </row>
    <row r="685" spans="1:7" ht="15" customHeight="1" x14ac:dyDescent="0.25">
      <c r="A685" s="15" t="s">
        <v>36</v>
      </c>
      <c r="B685" s="12">
        <v>50103010</v>
      </c>
      <c r="C685" s="16">
        <v>2095185</v>
      </c>
      <c r="D685" s="16">
        <v>2095185</v>
      </c>
      <c r="E685" s="16">
        <v>442250.37</v>
      </c>
      <c r="F685" s="16">
        <f t="shared" si="77"/>
        <v>0</v>
      </c>
      <c r="G685" s="16">
        <f t="shared" si="77"/>
        <v>1652934.63</v>
      </c>
    </row>
    <row r="686" spans="1:7" ht="15" customHeight="1" x14ac:dyDescent="0.25">
      <c r="A686" s="15" t="s">
        <v>37</v>
      </c>
      <c r="B686" s="12">
        <v>50103020</v>
      </c>
      <c r="C686" s="16">
        <v>117600</v>
      </c>
      <c r="D686" s="16">
        <v>117600</v>
      </c>
      <c r="E686" s="16">
        <v>26400</v>
      </c>
      <c r="F686" s="16">
        <f t="shared" si="77"/>
        <v>0</v>
      </c>
      <c r="G686" s="16">
        <f t="shared" si="77"/>
        <v>91200</v>
      </c>
    </row>
    <row r="687" spans="1:7" ht="15" customHeight="1" x14ac:dyDescent="0.25">
      <c r="A687" s="15" t="s">
        <v>38</v>
      </c>
      <c r="B687" s="12">
        <v>50103030</v>
      </c>
      <c r="C687" s="16">
        <v>430153</v>
      </c>
      <c r="D687" s="16">
        <v>430153</v>
      </c>
      <c r="E687" s="16">
        <v>92135.75</v>
      </c>
      <c r="F687" s="16">
        <f t="shared" si="77"/>
        <v>0</v>
      </c>
      <c r="G687" s="16">
        <f t="shared" si="77"/>
        <v>338017.25</v>
      </c>
    </row>
    <row r="688" spans="1:7" ht="15" customHeight="1" x14ac:dyDescent="0.25">
      <c r="A688" s="15" t="s">
        <v>39</v>
      </c>
      <c r="B688" s="12">
        <v>50103040</v>
      </c>
      <c r="C688" s="16">
        <v>58800</v>
      </c>
      <c r="D688" s="16">
        <v>58800</v>
      </c>
      <c r="E688" s="16">
        <v>13200</v>
      </c>
      <c r="F688" s="16">
        <f t="shared" si="77"/>
        <v>0</v>
      </c>
      <c r="G688" s="16">
        <f t="shared" si="77"/>
        <v>45600</v>
      </c>
    </row>
    <row r="689" spans="1:7" ht="15" customHeight="1" x14ac:dyDescent="0.25">
      <c r="A689" s="15" t="s">
        <v>96</v>
      </c>
      <c r="B689" s="12">
        <v>50104990</v>
      </c>
      <c r="C689" s="16">
        <v>245000</v>
      </c>
      <c r="D689" s="16">
        <v>245000</v>
      </c>
      <c r="E689" s="16">
        <v>0</v>
      </c>
      <c r="F689" s="16">
        <f t="shared" si="77"/>
        <v>0</v>
      </c>
      <c r="G689" s="16">
        <f t="shared" si="77"/>
        <v>245000</v>
      </c>
    </row>
    <row r="690" spans="1:7" ht="15" customHeight="1" x14ac:dyDescent="0.25">
      <c r="B690" s="12"/>
    </row>
    <row r="691" spans="1:7" s="18" customFormat="1" ht="15" customHeight="1" x14ac:dyDescent="0.25">
      <c r="A691" s="18" t="s">
        <v>41</v>
      </c>
      <c r="B691" s="19">
        <v>200</v>
      </c>
      <c r="C691" s="20">
        <v>76217360</v>
      </c>
      <c r="D691" s="20">
        <v>30220370.5</v>
      </c>
      <c r="E691" s="20">
        <v>7674409.6299999999</v>
      </c>
      <c r="F691" s="20">
        <f t="shared" ref="F691:G714" si="78">C691-D691</f>
        <v>45996989.5</v>
      </c>
      <c r="G691" s="20">
        <f t="shared" si="78"/>
        <v>22545960.870000001</v>
      </c>
    </row>
    <row r="692" spans="1:7" ht="15" customHeight="1" x14ac:dyDescent="0.25">
      <c r="A692" s="15" t="s">
        <v>75</v>
      </c>
      <c r="B692" s="12">
        <v>50203090</v>
      </c>
      <c r="C692" s="16">
        <v>4158958</v>
      </c>
      <c r="D692" s="16">
        <v>2080000</v>
      </c>
      <c r="E692" s="16">
        <v>151931.54999999999</v>
      </c>
      <c r="F692" s="16">
        <f t="shared" si="78"/>
        <v>2078958</v>
      </c>
      <c r="G692" s="16">
        <f t="shared" si="78"/>
        <v>1928068.45</v>
      </c>
    </row>
    <row r="693" spans="1:7" ht="15" customHeight="1" x14ac:dyDescent="0.25">
      <c r="A693" s="15" t="s">
        <v>98</v>
      </c>
      <c r="B693" s="12">
        <v>50213060</v>
      </c>
      <c r="C693" s="16">
        <v>19200000</v>
      </c>
      <c r="D693" s="16">
        <v>9600000</v>
      </c>
      <c r="E693" s="16">
        <v>631592</v>
      </c>
      <c r="F693" s="16">
        <f t="shared" si="78"/>
        <v>9600000</v>
      </c>
      <c r="G693" s="16">
        <f t="shared" si="78"/>
        <v>8968408</v>
      </c>
    </row>
    <row r="694" spans="1:7" ht="15" customHeight="1" x14ac:dyDescent="0.25">
      <c r="A694" s="15" t="s">
        <v>57</v>
      </c>
      <c r="B694" s="12">
        <v>50201010</v>
      </c>
      <c r="C694" s="16">
        <v>350000</v>
      </c>
      <c r="D694" s="16">
        <v>87600</v>
      </c>
      <c r="E694" s="16">
        <v>11400</v>
      </c>
      <c r="F694" s="16">
        <f t="shared" si="78"/>
        <v>262400</v>
      </c>
      <c r="G694" s="16">
        <f t="shared" si="78"/>
        <v>76200</v>
      </c>
    </row>
    <row r="695" spans="1:7" ht="15" customHeight="1" x14ac:dyDescent="0.25">
      <c r="A695" s="15" t="s">
        <v>58</v>
      </c>
      <c r="B695" s="12">
        <v>50202010</v>
      </c>
      <c r="C695" s="16">
        <v>140000</v>
      </c>
      <c r="D695" s="16">
        <v>30000</v>
      </c>
      <c r="E695" s="16">
        <v>23000</v>
      </c>
      <c r="F695" s="16">
        <f t="shared" si="78"/>
        <v>110000</v>
      </c>
      <c r="G695" s="16">
        <f t="shared" si="78"/>
        <v>7000</v>
      </c>
    </row>
    <row r="696" spans="1:7" ht="15" customHeight="1" x14ac:dyDescent="0.25">
      <c r="A696" s="15" t="s">
        <v>59</v>
      </c>
      <c r="B696" s="12">
        <v>50203010</v>
      </c>
      <c r="C696" s="16">
        <v>400000</v>
      </c>
      <c r="D696" s="16">
        <v>200000</v>
      </c>
      <c r="E696" s="16">
        <v>0</v>
      </c>
      <c r="F696" s="16">
        <f t="shared" si="78"/>
        <v>200000</v>
      </c>
      <c r="G696" s="16">
        <f t="shared" si="78"/>
        <v>200000</v>
      </c>
    </row>
    <row r="697" spans="1:7" ht="15" customHeight="1" x14ac:dyDescent="0.25">
      <c r="A697" s="15" t="s">
        <v>75</v>
      </c>
      <c r="B697" s="12">
        <v>50203090</v>
      </c>
      <c r="C697" s="16">
        <v>7304207</v>
      </c>
      <c r="D697" s="16">
        <v>3652103.5</v>
      </c>
      <c r="E697" s="16">
        <v>1445179.32</v>
      </c>
      <c r="F697" s="16">
        <f t="shared" si="78"/>
        <v>3652103.5</v>
      </c>
      <c r="G697" s="16">
        <f t="shared" si="78"/>
        <v>2206924.1799999997</v>
      </c>
    </row>
    <row r="698" spans="1:7" ht="15" customHeight="1" x14ac:dyDescent="0.25">
      <c r="A698" s="15" t="s">
        <v>62</v>
      </c>
      <c r="B698" s="12">
        <v>50203210</v>
      </c>
      <c r="C698" s="16">
        <v>700000</v>
      </c>
      <c r="D698" s="16">
        <v>350000</v>
      </c>
      <c r="E698" s="16">
        <v>0</v>
      </c>
      <c r="F698" s="16">
        <f t="shared" si="78"/>
        <v>350000</v>
      </c>
      <c r="G698" s="16">
        <f t="shared" si="78"/>
        <v>350000</v>
      </c>
    </row>
    <row r="699" spans="1:7" ht="15" customHeight="1" x14ac:dyDescent="0.25">
      <c r="A699" s="15" t="s">
        <v>63</v>
      </c>
      <c r="B699" s="12">
        <v>50203990</v>
      </c>
      <c r="C699" s="16">
        <v>920000</v>
      </c>
      <c r="D699" s="16">
        <v>460000</v>
      </c>
      <c r="E699" s="16">
        <v>0</v>
      </c>
      <c r="F699" s="16">
        <f t="shared" si="78"/>
        <v>460000</v>
      </c>
      <c r="G699" s="16">
        <f t="shared" si="78"/>
        <v>460000</v>
      </c>
    </row>
    <row r="700" spans="1:7" ht="15" customHeight="1" x14ac:dyDescent="0.25">
      <c r="A700" s="15" t="s">
        <v>64</v>
      </c>
      <c r="B700" s="12">
        <v>50204010</v>
      </c>
      <c r="C700" s="16">
        <v>150880</v>
      </c>
      <c r="D700" s="16">
        <v>75440</v>
      </c>
      <c r="E700" s="16">
        <v>36800</v>
      </c>
      <c r="F700" s="16">
        <f t="shared" si="78"/>
        <v>75440</v>
      </c>
      <c r="G700" s="16">
        <f t="shared" si="78"/>
        <v>38640</v>
      </c>
    </row>
    <row r="701" spans="1:7" ht="15" customHeight="1" x14ac:dyDescent="0.25">
      <c r="A701" s="15" t="s">
        <v>147</v>
      </c>
      <c r="B701" s="12">
        <v>50204020</v>
      </c>
      <c r="C701" s="16">
        <v>10000000</v>
      </c>
      <c r="D701" s="16">
        <v>3200000</v>
      </c>
      <c r="E701" s="16">
        <v>2959986.8</v>
      </c>
      <c r="F701" s="16">
        <f t="shared" si="78"/>
        <v>6800000</v>
      </c>
      <c r="G701" s="16">
        <f t="shared" si="78"/>
        <v>240013.20000000019</v>
      </c>
    </row>
    <row r="702" spans="1:7" ht="15" customHeight="1" x14ac:dyDescent="0.25">
      <c r="A702" s="15" t="s">
        <v>65</v>
      </c>
      <c r="B702" s="12">
        <v>50205010</v>
      </c>
      <c r="C702" s="16">
        <v>10000</v>
      </c>
      <c r="D702" s="16">
        <v>5000</v>
      </c>
      <c r="E702" s="16">
        <v>0</v>
      </c>
      <c r="F702" s="16">
        <f t="shared" si="78"/>
        <v>5000</v>
      </c>
      <c r="G702" s="16">
        <f t="shared" si="78"/>
        <v>5000</v>
      </c>
    </row>
    <row r="703" spans="1:7" ht="15" customHeight="1" x14ac:dyDescent="0.25">
      <c r="A703" s="15" t="s">
        <v>128</v>
      </c>
      <c r="B703" s="12">
        <v>50205020</v>
      </c>
      <c r="C703" s="16">
        <v>32400</v>
      </c>
      <c r="D703" s="16">
        <v>8100</v>
      </c>
      <c r="E703" s="16">
        <v>7798.87</v>
      </c>
      <c r="F703" s="16">
        <f t="shared" si="78"/>
        <v>24300</v>
      </c>
      <c r="G703" s="16">
        <f t="shared" si="78"/>
        <v>301.13000000000011</v>
      </c>
    </row>
    <row r="704" spans="1:7" ht="15" customHeight="1" x14ac:dyDescent="0.25">
      <c r="A704" s="15" t="s">
        <v>129</v>
      </c>
      <c r="B704" s="12">
        <v>50205020</v>
      </c>
      <c r="C704" s="16">
        <v>114000</v>
      </c>
      <c r="D704" s="16">
        <v>28500</v>
      </c>
      <c r="E704" s="16">
        <v>21000</v>
      </c>
      <c r="F704" s="16">
        <f t="shared" si="78"/>
        <v>85500</v>
      </c>
      <c r="G704" s="16">
        <f t="shared" si="78"/>
        <v>7500</v>
      </c>
    </row>
    <row r="705" spans="1:7" ht="15" customHeight="1" x14ac:dyDescent="0.25">
      <c r="A705" s="15" t="s">
        <v>148</v>
      </c>
      <c r="B705" s="12">
        <v>50212020</v>
      </c>
      <c r="C705" s="16">
        <v>79200</v>
      </c>
      <c r="D705" s="16">
        <v>39600</v>
      </c>
      <c r="E705" s="16">
        <v>0</v>
      </c>
      <c r="F705" s="16">
        <f t="shared" si="78"/>
        <v>39600</v>
      </c>
      <c r="G705" s="16">
        <f t="shared" si="78"/>
        <v>39600</v>
      </c>
    </row>
    <row r="706" spans="1:7" ht="15" customHeight="1" x14ac:dyDescent="0.25">
      <c r="A706" s="15" t="s">
        <v>149</v>
      </c>
      <c r="B706" s="12">
        <v>50213020</v>
      </c>
      <c r="C706" s="16">
        <v>350414</v>
      </c>
      <c r="D706" s="16">
        <v>175208</v>
      </c>
      <c r="E706" s="16">
        <v>0</v>
      </c>
      <c r="F706" s="16">
        <f t="shared" si="78"/>
        <v>175206</v>
      </c>
      <c r="G706" s="16">
        <f t="shared" si="78"/>
        <v>175208</v>
      </c>
    </row>
    <row r="707" spans="1:7" ht="15" customHeight="1" x14ac:dyDescent="0.25">
      <c r="A707" s="15" t="s">
        <v>97</v>
      </c>
      <c r="B707" s="12">
        <v>50213040</v>
      </c>
      <c r="C707" s="16">
        <v>3832112</v>
      </c>
      <c r="D707" s="16">
        <v>1916056</v>
      </c>
      <c r="E707" s="16">
        <v>0</v>
      </c>
      <c r="F707" s="16">
        <f t="shared" si="78"/>
        <v>1916056</v>
      </c>
      <c r="G707" s="16">
        <f t="shared" si="78"/>
        <v>1916056</v>
      </c>
    </row>
    <row r="708" spans="1:7" ht="15" customHeight="1" x14ac:dyDescent="0.25">
      <c r="A708" s="15" t="s">
        <v>68</v>
      </c>
      <c r="B708" s="12">
        <v>50213050</v>
      </c>
      <c r="C708" s="16">
        <v>3800000</v>
      </c>
      <c r="D708" s="16">
        <v>1900000</v>
      </c>
      <c r="E708" s="16">
        <v>0</v>
      </c>
      <c r="F708" s="16">
        <f t="shared" si="78"/>
        <v>1900000</v>
      </c>
      <c r="G708" s="16">
        <f t="shared" si="78"/>
        <v>1900000</v>
      </c>
    </row>
    <row r="709" spans="1:7" ht="15" customHeight="1" x14ac:dyDescent="0.25">
      <c r="A709" s="15" t="s">
        <v>114</v>
      </c>
      <c r="B709" s="12">
        <v>50213210</v>
      </c>
      <c r="C709" s="16">
        <v>500000</v>
      </c>
      <c r="D709" s="16">
        <v>250000</v>
      </c>
      <c r="E709" s="16">
        <v>214075</v>
      </c>
      <c r="F709" s="16">
        <f t="shared" si="78"/>
        <v>250000</v>
      </c>
      <c r="G709" s="16">
        <f t="shared" si="78"/>
        <v>35925</v>
      </c>
    </row>
    <row r="710" spans="1:7" ht="15" customHeight="1" x14ac:dyDescent="0.25">
      <c r="A710" s="15" t="s">
        <v>52</v>
      </c>
      <c r="B710" s="12">
        <v>50216020</v>
      </c>
      <c r="C710" s="16">
        <v>7500</v>
      </c>
      <c r="D710" s="16">
        <v>7500</v>
      </c>
      <c r="E710" s="16">
        <v>1500</v>
      </c>
      <c r="F710" s="16">
        <f t="shared" si="78"/>
        <v>0</v>
      </c>
      <c r="G710" s="16">
        <f t="shared" si="78"/>
        <v>6000</v>
      </c>
    </row>
    <row r="711" spans="1:7" ht="15" customHeight="1" x14ac:dyDescent="0.25">
      <c r="A711" s="15" t="s">
        <v>150</v>
      </c>
      <c r="B711" s="12">
        <v>50216030</v>
      </c>
      <c r="C711" s="16">
        <v>23796639</v>
      </c>
      <c r="D711" s="16">
        <v>6000000</v>
      </c>
      <c r="E711" s="16">
        <v>2125606.09</v>
      </c>
      <c r="F711" s="16">
        <f t="shared" si="78"/>
        <v>17796639</v>
      </c>
      <c r="G711" s="16">
        <f t="shared" si="78"/>
        <v>3874393.91</v>
      </c>
    </row>
    <row r="712" spans="1:7" ht="15" customHeight="1" x14ac:dyDescent="0.25">
      <c r="A712" s="15" t="s">
        <v>76</v>
      </c>
      <c r="B712" s="12">
        <v>50299020</v>
      </c>
      <c r="C712" s="16">
        <v>50000</v>
      </c>
      <c r="D712" s="16">
        <v>50000</v>
      </c>
      <c r="E712" s="16">
        <v>0</v>
      </c>
      <c r="F712" s="16">
        <f t="shared" si="78"/>
        <v>0</v>
      </c>
      <c r="G712" s="16">
        <f t="shared" si="78"/>
        <v>50000</v>
      </c>
    </row>
    <row r="713" spans="1:7" ht="15" customHeight="1" x14ac:dyDescent="0.25">
      <c r="A713" s="15" t="s">
        <v>77</v>
      </c>
      <c r="B713" s="12">
        <v>50299030</v>
      </c>
      <c r="C713" s="16">
        <v>300000</v>
      </c>
      <c r="D713" s="16">
        <v>100000</v>
      </c>
      <c r="E713" s="16">
        <v>44540</v>
      </c>
      <c r="F713" s="16">
        <f t="shared" si="78"/>
        <v>200000</v>
      </c>
      <c r="G713" s="16">
        <f t="shared" si="78"/>
        <v>55460</v>
      </c>
    </row>
    <row r="714" spans="1:7" ht="15" customHeight="1" x14ac:dyDescent="0.25">
      <c r="A714" s="15" t="s">
        <v>69</v>
      </c>
      <c r="B714" s="12">
        <v>50299050</v>
      </c>
      <c r="C714" s="16">
        <v>21050</v>
      </c>
      <c r="D714" s="16">
        <v>5263</v>
      </c>
      <c r="E714" s="16">
        <v>0</v>
      </c>
      <c r="F714" s="16">
        <f t="shared" si="78"/>
        <v>15787</v>
      </c>
      <c r="G714" s="16">
        <f t="shared" si="78"/>
        <v>5263</v>
      </c>
    </row>
    <row r="715" spans="1:7" ht="15" customHeight="1" x14ac:dyDescent="0.25">
      <c r="B715" s="12"/>
    </row>
    <row r="716" spans="1:7" ht="15" customHeight="1" x14ac:dyDescent="0.25">
      <c r="A716" s="18" t="s">
        <v>151</v>
      </c>
      <c r="B716" s="19">
        <v>1201</v>
      </c>
      <c r="C716" s="20">
        <v>14983015</v>
      </c>
      <c r="D716" s="20">
        <v>14983015</v>
      </c>
      <c r="E716" s="20">
        <v>2812846.66</v>
      </c>
      <c r="F716" s="20">
        <f t="shared" ref="F716:G732" si="79">C716-D716</f>
        <v>0</v>
      </c>
      <c r="G716" s="20">
        <f t="shared" si="79"/>
        <v>12170168.34</v>
      </c>
    </row>
    <row r="717" spans="1:7" s="18" customFormat="1" ht="15" customHeight="1" x14ac:dyDescent="0.25">
      <c r="A717" s="18" t="s">
        <v>22</v>
      </c>
      <c r="B717" s="19">
        <v>100</v>
      </c>
      <c r="C717" s="20">
        <v>14983015</v>
      </c>
      <c r="D717" s="20">
        <v>14983015</v>
      </c>
      <c r="E717" s="20">
        <v>2812846.66</v>
      </c>
      <c r="F717" s="20">
        <f t="shared" si="79"/>
        <v>0</v>
      </c>
      <c r="G717" s="20">
        <f t="shared" si="79"/>
        <v>12170168.34</v>
      </c>
    </row>
    <row r="718" spans="1:7" ht="15" customHeight="1" x14ac:dyDescent="0.25">
      <c r="A718" s="15" t="s">
        <v>23</v>
      </c>
      <c r="B718" s="12">
        <v>50101010</v>
      </c>
      <c r="C718" s="16">
        <v>10379736</v>
      </c>
      <c r="D718" s="16">
        <v>10379736</v>
      </c>
      <c r="E718" s="16">
        <v>2235200.81</v>
      </c>
      <c r="F718" s="16">
        <f t="shared" si="79"/>
        <v>0</v>
      </c>
      <c r="G718" s="16">
        <f t="shared" si="79"/>
        <v>8144535.1899999995</v>
      </c>
    </row>
    <row r="719" spans="1:7" ht="15" customHeight="1" x14ac:dyDescent="0.25">
      <c r="A719" s="15" t="s">
        <v>25</v>
      </c>
      <c r="B719" s="12">
        <v>50102010</v>
      </c>
      <c r="C719" s="16">
        <v>432000</v>
      </c>
      <c r="D719" s="16">
        <v>432000</v>
      </c>
      <c r="E719" s="16">
        <v>99051.95</v>
      </c>
      <c r="F719" s="16">
        <f t="shared" si="79"/>
        <v>0</v>
      </c>
      <c r="G719" s="16">
        <f t="shared" si="79"/>
        <v>332948.05</v>
      </c>
    </row>
    <row r="720" spans="1:7" ht="15" customHeight="1" x14ac:dyDescent="0.25">
      <c r="A720" s="15" t="s">
        <v>26</v>
      </c>
      <c r="B720" s="12">
        <v>50102020</v>
      </c>
      <c r="C720" s="16">
        <v>216000</v>
      </c>
      <c r="D720" s="16">
        <v>216000</v>
      </c>
      <c r="E720" s="16">
        <v>28500</v>
      </c>
      <c r="F720" s="16">
        <f t="shared" si="79"/>
        <v>0</v>
      </c>
      <c r="G720" s="16">
        <f t="shared" si="79"/>
        <v>187500</v>
      </c>
    </row>
    <row r="721" spans="1:7" ht="15" customHeight="1" x14ac:dyDescent="0.25">
      <c r="A721" s="15" t="s">
        <v>27</v>
      </c>
      <c r="B721" s="12">
        <v>50102030</v>
      </c>
      <c r="C721" s="16">
        <v>216000</v>
      </c>
      <c r="D721" s="16">
        <v>216000</v>
      </c>
      <c r="E721" s="16">
        <v>0</v>
      </c>
      <c r="F721" s="16">
        <f t="shared" si="79"/>
        <v>0</v>
      </c>
      <c r="G721" s="16">
        <f t="shared" si="79"/>
        <v>216000</v>
      </c>
    </row>
    <row r="722" spans="1:7" ht="15" customHeight="1" x14ac:dyDescent="0.25">
      <c r="A722" s="15" t="s">
        <v>28</v>
      </c>
      <c r="B722" s="12">
        <v>50102040</v>
      </c>
      <c r="C722" s="16">
        <v>126000</v>
      </c>
      <c r="D722" s="16">
        <v>126000</v>
      </c>
      <c r="E722" s="16">
        <v>112000</v>
      </c>
      <c r="F722" s="16">
        <f t="shared" si="79"/>
        <v>0</v>
      </c>
      <c r="G722" s="16">
        <f t="shared" si="79"/>
        <v>14000</v>
      </c>
    </row>
    <row r="723" spans="1:7" ht="15" customHeight="1" x14ac:dyDescent="0.25">
      <c r="A723" s="15" t="s">
        <v>30</v>
      </c>
      <c r="B723" s="12">
        <v>50102120</v>
      </c>
      <c r="C723" s="16">
        <v>15000</v>
      </c>
      <c r="D723" s="16">
        <v>15000</v>
      </c>
      <c r="E723" s="16">
        <v>0</v>
      </c>
      <c r="F723" s="16">
        <f t="shared" si="79"/>
        <v>0</v>
      </c>
      <c r="G723" s="16">
        <f t="shared" si="79"/>
        <v>15000</v>
      </c>
    </row>
    <row r="724" spans="1:7" ht="15" customHeight="1" x14ac:dyDescent="0.25">
      <c r="A724" s="15" t="s">
        <v>32</v>
      </c>
      <c r="B724" s="12">
        <v>50102140</v>
      </c>
      <c r="C724" s="16">
        <v>864978</v>
      </c>
      <c r="D724" s="16">
        <v>864978</v>
      </c>
      <c r="E724" s="16">
        <v>0</v>
      </c>
      <c r="F724" s="16">
        <f t="shared" si="79"/>
        <v>0</v>
      </c>
      <c r="G724" s="16">
        <f t="shared" si="79"/>
        <v>864978</v>
      </c>
    </row>
    <row r="725" spans="1:7" ht="15" customHeight="1" x14ac:dyDescent="0.25">
      <c r="A725" s="15" t="s">
        <v>33</v>
      </c>
      <c r="B725" s="12">
        <v>50102150</v>
      </c>
      <c r="C725" s="16">
        <v>90000</v>
      </c>
      <c r="D725" s="16">
        <v>90000</v>
      </c>
      <c r="E725" s="16">
        <v>0</v>
      </c>
      <c r="F725" s="16">
        <f t="shared" si="79"/>
        <v>0</v>
      </c>
      <c r="G725" s="16">
        <f t="shared" si="79"/>
        <v>90000</v>
      </c>
    </row>
    <row r="726" spans="1:7" ht="15" customHeight="1" x14ac:dyDescent="0.25">
      <c r="A726" s="15" t="s">
        <v>152</v>
      </c>
      <c r="B726" s="12">
        <v>50102990</v>
      </c>
      <c r="C726" s="16">
        <v>864978</v>
      </c>
      <c r="D726" s="16">
        <v>864978</v>
      </c>
      <c r="E726" s="16">
        <v>0</v>
      </c>
      <c r="F726" s="16">
        <f t="shared" si="79"/>
        <v>0</v>
      </c>
      <c r="G726" s="16">
        <f t="shared" si="79"/>
        <v>864978</v>
      </c>
    </row>
    <row r="727" spans="1:7" ht="15" customHeight="1" x14ac:dyDescent="0.25">
      <c r="A727" s="15" t="s">
        <v>139</v>
      </c>
      <c r="B727" s="12">
        <v>50102990</v>
      </c>
      <c r="C727" s="16">
        <v>126000</v>
      </c>
      <c r="D727" s="16">
        <v>126000</v>
      </c>
      <c r="E727" s="16">
        <v>0</v>
      </c>
      <c r="F727" s="16">
        <f t="shared" si="79"/>
        <v>0</v>
      </c>
      <c r="G727" s="16">
        <f t="shared" si="79"/>
        <v>126000</v>
      </c>
    </row>
    <row r="728" spans="1:7" ht="15" customHeight="1" x14ac:dyDescent="0.25">
      <c r="A728" s="15" t="s">
        <v>36</v>
      </c>
      <c r="B728" s="12">
        <v>50103010</v>
      </c>
      <c r="C728" s="16">
        <v>1245569</v>
      </c>
      <c r="D728" s="16">
        <v>1245569</v>
      </c>
      <c r="E728" s="16">
        <v>268519.15999999997</v>
      </c>
      <c r="F728" s="16">
        <f t="shared" si="79"/>
        <v>0</v>
      </c>
      <c r="G728" s="16">
        <f t="shared" si="79"/>
        <v>977049.84000000008</v>
      </c>
    </row>
    <row r="729" spans="1:7" ht="15" customHeight="1" x14ac:dyDescent="0.25">
      <c r="A729" s="15" t="s">
        <v>37</v>
      </c>
      <c r="B729" s="12">
        <v>50103020</v>
      </c>
      <c r="C729" s="16">
        <v>43200</v>
      </c>
      <c r="D729" s="16">
        <v>43200</v>
      </c>
      <c r="E729" s="16">
        <v>10000</v>
      </c>
      <c r="F729" s="16">
        <f t="shared" si="79"/>
        <v>0</v>
      </c>
      <c r="G729" s="16">
        <f t="shared" si="79"/>
        <v>33200</v>
      </c>
    </row>
    <row r="730" spans="1:7" ht="15" customHeight="1" x14ac:dyDescent="0.25">
      <c r="A730" s="15" t="s">
        <v>38</v>
      </c>
      <c r="B730" s="12">
        <v>50103030</v>
      </c>
      <c r="C730" s="16">
        <v>251954</v>
      </c>
      <c r="D730" s="16">
        <v>251954</v>
      </c>
      <c r="E730" s="16">
        <v>54574.74</v>
      </c>
      <c r="F730" s="16">
        <f t="shared" si="79"/>
        <v>0</v>
      </c>
      <c r="G730" s="16">
        <f t="shared" si="79"/>
        <v>197379.26</v>
      </c>
    </row>
    <row r="731" spans="1:7" ht="15" customHeight="1" x14ac:dyDescent="0.25">
      <c r="A731" s="15" t="s">
        <v>39</v>
      </c>
      <c r="B731" s="12">
        <v>50103040</v>
      </c>
      <c r="C731" s="16">
        <v>21600</v>
      </c>
      <c r="D731" s="16">
        <v>21600</v>
      </c>
      <c r="E731" s="16">
        <v>5000</v>
      </c>
      <c r="F731" s="16">
        <f t="shared" si="79"/>
        <v>0</v>
      </c>
      <c r="G731" s="16">
        <f t="shared" si="79"/>
        <v>16600</v>
      </c>
    </row>
    <row r="732" spans="1:7" ht="15" customHeight="1" x14ac:dyDescent="0.25">
      <c r="A732" s="15" t="s">
        <v>153</v>
      </c>
      <c r="B732" s="12">
        <v>50104990</v>
      </c>
      <c r="C732" s="16">
        <v>90000</v>
      </c>
      <c r="D732" s="16">
        <v>90000</v>
      </c>
      <c r="E732" s="16">
        <v>0</v>
      </c>
      <c r="F732" s="16">
        <f t="shared" si="79"/>
        <v>0</v>
      </c>
      <c r="G732" s="16">
        <f t="shared" si="79"/>
        <v>90000</v>
      </c>
    </row>
    <row r="733" spans="1:7" ht="15" customHeight="1" x14ac:dyDescent="0.25">
      <c r="B733" s="12"/>
    </row>
    <row r="734" spans="1:7" ht="15" customHeight="1" x14ac:dyDescent="0.25">
      <c r="A734" s="18" t="s">
        <v>154</v>
      </c>
      <c r="B734" s="19">
        <v>1121</v>
      </c>
      <c r="C734" s="20">
        <v>25038390</v>
      </c>
      <c r="D734" s="20">
        <v>24581982</v>
      </c>
      <c r="E734" s="20">
        <v>3429088.75</v>
      </c>
      <c r="F734" s="20">
        <f t="shared" ref="F734:G751" si="80">C734-D734</f>
        <v>456408</v>
      </c>
      <c r="G734" s="20">
        <f t="shared" si="80"/>
        <v>21152893.25</v>
      </c>
    </row>
    <row r="735" spans="1:7" s="18" customFormat="1" ht="15" customHeight="1" x14ac:dyDescent="0.25">
      <c r="A735" s="18" t="s">
        <v>22</v>
      </c>
      <c r="B735" s="19">
        <v>100</v>
      </c>
      <c r="C735" s="20">
        <v>18104865</v>
      </c>
      <c r="D735" s="20">
        <v>18104865</v>
      </c>
      <c r="E735" s="20">
        <v>3138862.3</v>
      </c>
      <c r="F735" s="20">
        <f t="shared" si="80"/>
        <v>0</v>
      </c>
      <c r="G735" s="20">
        <f t="shared" si="80"/>
        <v>14966002.699999999</v>
      </c>
    </row>
    <row r="736" spans="1:7" ht="15" customHeight="1" x14ac:dyDescent="0.25">
      <c r="A736" s="15" t="s">
        <v>23</v>
      </c>
      <c r="B736" s="12">
        <v>50101010</v>
      </c>
      <c r="C736" s="16">
        <v>12382872</v>
      </c>
      <c r="D736" s="16">
        <v>12382872</v>
      </c>
      <c r="E736" s="16">
        <v>2463350.4700000002</v>
      </c>
      <c r="F736" s="16">
        <f t="shared" si="80"/>
        <v>0</v>
      </c>
      <c r="G736" s="16">
        <f t="shared" si="80"/>
        <v>9919521.5299999993</v>
      </c>
    </row>
    <row r="737" spans="1:7" ht="15" customHeight="1" x14ac:dyDescent="0.25">
      <c r="A737" s="15" t="s">
        <v>25</v>
      </c>
      <c r="B737" s="12">
        <v>50102010</v>
      </c>
      <c r="C737" s="16">
        <v>624000</v>
      </c>
      <c r="D737" s="16">
        <v>624000</v>
      </c>
      <c r="E737" s="16">
        <v>120000</v>
      </c>
      <c r="F737" s="16">
        <f t="shared" si="80"/>
        <v>0</v>
      </c>
      <c r="G737" s="16">
        <f t="shared" si="80"/>
        <v>504000</v>
      </c>
    </row>
    <row r="738" spans="1:7" ht="15" customHeight="1" x14ac:dyDescent="0.25">
      <c r="A738" s="15" t="s">
        <v>26</v>
      </c>
      <c r="B738" s="12">
        <v>50102020</v>
      </c>
      <c r="C738" s="16">
        <v>114000</v>
      </c>
      <c r="D738" s="16">
        <v>114000</v>
      </c>
      <c r="E738" s="16">
        <v>28500</v>
      </c>
      <c r="F738" s="16">
        <f t="shared" si="80"/>
        <v>0</v>
      </c>
      <c r="G738" s="16">
        <f t="shared" si="80"/>
        <v>85500</v>
      </c>
    </row>
    <row r="739" spans="1:7" ht="15" customHeight="1" x14ac:dyDescent="0.25">
      <c r="A739" s="15" t="s">
        <v>27</v>
      </c>
      <c r="B739" s="12">
        <v>50102030</v>
      </c>
      <c r="C739" s="16">
        <v>114000</v>
      </c>
      <c r="D739" s="16">
        <v>114000</v>
      </c>
      <c r="E739" s="16">
        <v>8500</v>
      </c>
      <c r="F739" s="16">
        <f t="shared" si="80"/>
        <v>0</v>
      </c>
      <c r="G739" s="16">
        <f t="shared" si="80"/>
        <v>105500</v>
      </c>
    </row>
    <row r="740" spans="1:7" ht="15" customHeight="1" x14ac:dyDescent="0.25">
      <c r="A740" s="15" t="s">
        <v>28</v>
      </c>
      <c r="B740" s="12">
        <v>50102040</v>
      </c>
      <c r="C740" s="16">
        <v>182000</v>
      </c>
      <c r="D740" s="16">
        <v>182000</v>
      </c>
      <c r="E740" s="16">
        <v>140000</v>
      </c>
      <c r="F740" s="16">
        <f t="shared" si="80"/>
        <v>0</v>
      </c>
      <c r="G740" s="16">
        <f t="shared" si="80"/>
        <v>42000</v>
      </c>
    </row>
    <row r="741" spans="1:7" ht="15" customHeight="1" x14ac:dyDescent="0.25">
      <c r="A741" s="15" t="s">
        <v>30</v>
      </c>
      <c r="B741" s="12">
        <v>50102120</v>
      </c>
      <c r="C741" s="16">
        <v>15000</v>
      </c>
      <c r="D741" s="16">
        <v>15000</v>
      </c>
      <c r="E741" s="16">
        <v>5000</v>
      </c>
      <c r="F741" s="16">
        <f t="shared" si="80"/>
        <v>0</v>
      </c>
      <c r="G741" s="16">
        <f t="shared" si="80"/>
        <v>10000</v>
      </c>
    </row>
    <row r="742" spans="1:7" ht="15" customHeight="1" x14ac:dyDescent="0.25">
      <c r="A742" s="15" t="s">
        <v>31</v>
      </c>
      <c r="B742" s="12">
        <v>50102130</v>
      </c>
      <c r="C742" s="16">
        <v>285000</v>
      </c>
      <c r="D742" s="16">
        <v>285000</v>
      </c>
      <c r="E742" s="16">
        <v>0</v>
      </c>
      <c r="F742" s="16">
        <f t="shared" si="80"/>
        <v>0</v>
      </c>
      <c r="G742" s="16">
        <f t="shared" si="80"/>
        <v>285000</v>
      </c>
    </row>
    <row r="743" spans="1:7" ht="15" customHeight="1" x14ac:dyDescent="0.25">
      <c r="A743" s="15" t="s">
        <v>32</v>
      </c>
      <c r="B743" s="12">
        <v>50102140</v>
      </c>
      <c r="C743" s="16">
        <v>1031906</v>
      </c>
      <c r="D743" s="16">
        <v>1031906</v>
      </c>
      <c r="E743" s="16">
        <v>0</v>
      </c>
      <c r="F743" s="16">
        <f t="shared" si="80"/>
        <v>0</v>
      </c>
      <c r="G743" s="16">
        <f t="shared" si="80"/>
        <v>1031906</v>
      </c>
    </row>
    <row r="744" spans="1:7" ht="15" customHeight="1" x14ac:dyDescent="0.25">
      <c r="A744" s="15" t="s">
        <v>33</v>
      </c>
      <c r="B744" s="12">
        <v>50102150</v>
      </c>
      <c r="C744" s="16">
        <v>130000</v>
      </c>
      <c r="D744" s="16">
        <v>130000</v>
      </c>
      <c r="E744" s="16">
        <v>0</v>
      </c>
      <c r="F744" s="16">
        <f t="shared" si="80"/>
        <v>0</v>
      </c>
      <c r="G744" s="16">
        <f t="shared" si="80"/>
        <v>130000</v>
      </c>
    </row>
    <row r="745" spans="1:7" ht="15" customHeight="1" x14ac:dyDescent="0.25">
      <c r="A745" s="15" t="s">
        <v>152</v>
      </c>
      <c r="B745" s="12">
        <v>50102990</v>
      </c>
      <c r="C745" s="16">
        <v>1031906</v>
      </c>
      <c r="D745" s="16">
        <v>1031906</v>
      </c>
      <c r="E745" s="16">
        <v>0</v>
      </c>
      <c r="F745" s="16">
        <f t="shared" si="80"/>
        <v>0</v>
      </c>
      <c r="G745" s="16">
        <f t="shared" si="80"/>
        <v>1031906</v>
      </c>
    </row>
    <row r="746" spans="1:7" ht="15" customHeight="1" x14ac:dyDescent="0.25">
      <c r="A746" s="15" t="s">
        <v>35</v>
      </c>
      <c r="B746" s="12">
        <v>50102990</v>
      </c>
      <c r="C746" s="16">
        <v>182000</v>
      </c>
      <c r="D746" s="16">
        <v>182000</v>
      </c>
      <c r="E746" s="16">
        <v>0</v>
      </c>
      <c r="F746" s="16">
        <f t="shared" si="80"/>
        <v>0</v>
      </c>
      <c r="G746" s="16">
        <f t="shared" si="80"/>
        <v>182000</v>
      </c>
    </row>
    <row r="747" spans="1:7" ht="15" customHeight="1" x14ac:dyDescent="0.25">
      <c r="A747" s="15" t="s">
        <v>36</v>
      </c>
      <c r="B747" s="12">
        <v>50103010</v>
      </c>
      <c r="C747" s="16">
        <v>1485945</v>
      </c>
      <c r="D747" s="16">
        <v>1485945</v>
      </c>
      <c r="E747" s="16">
        <v>295602.06</v>
      </c>
      <c r="F747" s="16">
        <f t="shared" si="80"/>
        <v>0</v>
      </c>
      <c r="G747" s="16">
        <f t="shared" si="80"/>
        <v>1190342.94</v>
      </c>
    </row>
    <row r="748" spans="1:7" ht="15" customHeight="1" x14ac:dyDescent="0.25">
      <c r="A748" s="15" t="s">
        <v>37</v>
      </c>
      <c r="B748" s="12">
        <v>50103020</v>
      </c>
      <c r="C748" s="16">
        <v>62400</v>
      </c>
      <c r="D748" s="16">
        <v>62400</v>
      </c>
      <c r="E748" s="16">
        <v>12000</v>
      </c>
      <c r="F748" s="16">
        <f t="shared" si="80"/>
        <v>0</v>
      </c>
      <c r="G748" s="16">
        <f t="shared" si="80"/>
        <v>50400</v>
      </c>
    </row>
    <row r="749" spans="1:7" ht="15" customHeight="1" x14ac:dyDescent="0.25">
      <c r="A749" s="15" t="s">
        <v>38</v>
      </c>
      <c r="B749" s="12">
        <v>50103030</v>
      </c>
      <c r="C749" s="16">
        <v>302636</v>
      </c>
      <c r="D749" s="16">
        <v>302636</v>
      </c>
      <c r="E749" s="16">
        <v>59909.77</v>
      </c>
      <c r="F749" s="16">
        <f t="shared" si="80"/>
        <v>0</v>
      </c>
      <c r="G749" s="16">
        <f t="shared" si="80"/>
        <v>242726.23</v>
      </c>
    </row>
    <row r="750" spans="1:7" ht="15" customHeight="1" x14ac:dyDescent="0.25">
      <c r="A750" s="15" t="s">
        <v>39</v>
      </c>
      <c r="B750" s="12">
        <v>50103040</v>
      </c>
      <c r="C750" s="16">
        <v>31200</v>
      </c>
      <c r="D750" s="16">
        <v>31200</v>
      </c>
      <c r="E750" s="16">
        <v>6000</v>
      </c>
      <c r="F750" s="16">
        <f t="shared" si="80"/>
        <v>0</v>
      </c>
      <c r="G750" s="16">
        <f t="shared" si="80"/>
        <v>25200</v>
      </c>
    </row>
    <row r="751" spans="1:7" ht="15" customHeight="1" x14ac:dyDescent="0.25">
      <c r="A751" s="15" t="s">
        <v>110</v>
      </c>
      <c r="B751" s="12">
        <v>50104990</v>
      </c>
      <c r="C751" s="16">
        <v>130000</v>
      </c>
      <c r="D751" s="16">
        <v>130000</v>
      </c>
      <c r="E751" s="16">
        <v>0</v>
      </c>
      <c r="F751" s="16">
        <f t="shared" si="80"/>
        <v>0</v>
      </c>
      <c r="G751" s="16">
        <f t="shared" si="80"/>
        <v>130000</v>
      </c>
    </row>
    <row r="752" spans="1:7" ht="15" customHeight="1" x14ac:dyDescent="0.25">
      <c r="B752" s="12"/>
    </row>
    <row r="753" spans="1:7" s="18" customFormat="1" ht="15" customHeight="1" x14ac:dyDescent="0.25">
      <c r="A753" s="18" t="s">
        <v>41</v>
      </c>
      <c r="B753" s="19">
        <v>200</v>
      </c>
      <c r="C753" s="20">
        <v>6933525</v>
      </c>
      <c r="D753" s="20">
        <v>6477117</v>
      </c>
      <c r="E753" s="20">
        <v>290226.45</v>
      </c>
      <c r="F753" s="20">
        <f t="shared" ref="F753:G770" si="81">C753-D753</f>
        <v>456408</v>
      </c>
      <c r="G753" s="20">
        <f t="shared" si="81"/>
        <v>6186890.5499999998</v>
      </c>
    </row>
    <row r="754" spans="1:7" ht="15" customHeight="1" x14ac:dyDescent="0.25">
      <c r="A754" s="15" t="s">
        <v>57</v>
      </c>
      <c r="B754" s="12">
        <v>50201010</v>
      </c>
      <c r="C754" s="16">
        <v>75000</v>
      </c>
      <c r="D754" s="16">
        <v>25000</v>
      </c>
      <c r="E754" s="16">
        <v>0</v>
      </c>
      <c r="F754" s="16">
        <f t="shared" si="81"/>
        <v>50000</v>
      </c>
      <c r="G754" s="16">
        <f t="shared" si="81"/>
        <v>25000</v>
      </c>
    </row>
    <row r="755" spans="1:7" ht="15" customHeight="1" x14ac:dyDescent="0.25">
      <c r="A755" s="15" t="s">
        <v>58</v>
      </c>
      <c r="B755" s="12">
        <v>50202010</v>
      </c>
      <c r="C755" s="16">
        <v>75000</v>
      </c>
      <c r="D755" s="16">
        <v>50000</v>
      </c>
      <c r="E755" s="16">
        <v>29940</v>
      </c>
      <c r="F755" s="16">
        <f t="shared" si="81"/>
        <v>25000</v>
      </c>
      <c r="G755" s="16">
        <f t="shared" si="81"/>
        <v>20060</v>
      </c>
    </row>
    <row r="756" spans="1:7" ht="15" customHeight="1" x14ac:dyDescent="0.25">
      <c r="A756" s="15" t="s">
        <v>59</v>
      </c>
      <c r="B756" s="12">
        <v>50203010</v>
      </c>
      <c r="C756" s="16">
        <v>84980</v>
      </c>
      <c r="D756" s="16">
        <v>84980</v>
      </c>
      <c r="E756" s="16">
        <v>0</v>
      </c>
      <c r="F756" s="16">
        <f t="shared" si="81"/>
        <v>0</v>
      </c>
      <c r="G756" s="16">
        <f t="shared" si="81"/>
        <v>84980</v>
      </c>
    </row>
    <row r="757" spans="1:7" ht="15" customHeight="1" x14ac:dyDescent="0.25">
      <c r="A757" s="15" t="s">
        <v>75</v>
      </c>
      <c r="B757" s="12">
        <v>50203090</v>
      </c>
      <c r="C757" s="16">
        <v>448800</v>
      </c>
      <c r="D757" s="16">
        <v>224400</v>
      </c>
      <c r="E757" s="16">
        <v>27577.200000000001</v>
      </c>
      <c r="F757" s="16">
        <f t="shared" si="81"/>
        <v>224400</v>
      </c>
      <c r="G757" s="16">
        <f t="shared" si="81"/>
        <v>196822.8</v>
      </c>
    </row>
    <row r="758" spans="1:7" ht="15" customHeight="1" x14ac:dyDescent="0.25">
      <c r="A758" s="15" t="s">
        <v>62</v>
      </c>
      <c r="B758" s="12">
        <v>50203210</v>
      </c>
      <c r="C758" s="16">
        <v>248670</v>
      </c>
      <c r="D758" s="16">
        <v>248670</v>
      </c>
      <c r="E758" s="16">
        <v>0</v>
      </c>
      <c r="F758" s="16">
        <f t="shared" si="81"/>
        <v>0</v>
      </c>
      <c r="G758" s="16">
        <f t="shared" si="81"/>
        <v>248670</v>
      </c>
    </row>
    <row r="759" spans="1:7" ht="15" customHeight="1" x14ac:dyDescent="0.25">
      <c r="A759" s="15" t="s">
        <v>111</v>
      </c>
      <c r="B759" s="12">
        <v>50203220</v>
      </c>
      <c r="C759" s="16">
        <v>200000</v>
      </c>
      <c r="D759" s="16">
        <v>200000</v>
      </c>
      <c r="E759" s="16">
        <v>0</v>
      </c>
      <c r="F759" s="16">
        <f t="shared" si="81"/>
        <v>0</v>
      </c>
      <c r="G759" s="16">
        <f t="shared" si="81"/>
        <v>200000</v>
      </c>
    </row>
    <row r="760" spans="1:7" ht="15" customHeight="1" x14ac:dyDescent="0.25">
      <c r="A760" s="15" t="s">
        <v>63</v>
      </c>
      <c r="B760" s="12">
        <v>50203990</v>
      </c>
      <c r="C760" s="16">
        <v>99350</v>
      </c>
      <c r="D760" s="16">
        <v>99350</v>
      </c>
      <c r="E760" s="16">
        <v>0</v>
      </c>
      <c r="F760" s="16">
        <f t="shared" si="81"/>
        <v>0</v>
      </c>
      <c r="G760" s="16">
        <f t="shared" si="81"/>
        <v>99350</v>
      </c>
    </row>
    <row r="761" spans="1:7" ht="15" customHeight="1" x14ac:dyDescent="0.25">
      <c r="A761" s="15" t="s">
        <v>64</v>
      </c>
      <c r="B761" s="12">
        <v>50204010</v>
      </c>
      <c r="C761" s="16">
        <v>32472</v>
      </c>
      <c r="D761" s="16">
        <v>21648</v>
      </c>
      <c r="E761" s="16">
        <v>7200</v>
      </c>
      <c r="F761" s="16">
        <f t="shared" si="81"/>
        <v>10824</v>
      </c>
      <c r="G761" s="16">
        <f t="shared" si="81"/>
        <v>14448</v>
      </c>
    </row>
    <row r="762" spans="1:7" ht="15" customHeight="1" x14ac:dyDescent="0.25">
      <c r="A762" s="15" t="s">
        <v>155</v>
      </c>
      <c r="B762" s="12">
        <v>50205020</v>
      </c>
      <c r="C762" s="16">
        <v>32526</v>
      </c>
      <c r="D762" s="16">
        <v>10842</v>
      </c>
      <c r="E762" s="16">
        <v>6844.25</v>
      </c>
      <c r="F762" s="16">
        <f t="shared" si="81"/>
        <v>21684</v>
      </c>
      <c r="G762" s="16">
        <f t="shared" si="81"/>
        <v>3997.75</v>
      </c>
    </row>
    <row r="763" spans="1:7" ht="15" customHeight="1" x14ac:dyDescent="0.25">
      <c r="A763" s="15" t="s">
        <v>86</v>
      </c>
      <c r="B763" s="12">
        <v>50205020</v>
      </c>
      <c r="C763" s="16">
        <v>54000</v>
      </c>
      <c r="D763" s="16">
        <v>13500</v>
      </c>
      <c r="E763" s="16">
        <v>13500</v>
      </c>
      <c r="F763" s="16">
        <f t="shared" si="81"/>
        <v>40500</v>
      </c>
      <c r="G763" s="16">
        <f t="shared" si="81"/>
        <v>0</v>
      </c>
    </row>
    <row r="764" spans="1:7" ht="15" customHeight="1" x14ac:dyDescent="0.25">
      <c r="A764" s="15" t="s">
        <v>103</v>
      </c>
      <c r="B764" s="12">
        <v>50205030</v>
      </c>
      <c r="C764" s="16">
        <v>4461500</v>
      </c>
      <c r="D764" s="16">
        <v>4461500</v>
      </c>
      <c r="E764" s="16">
        <v>0</v>
      </c>
      <c r="F764" s="16">
        <f t="shared" si="81"/>
        <v>0</v>
      </c>
      <c r="G764" s="16">
        <f t="shared" si="81"/>
        <v>4461500</v>
      </c>
    </row>
    <row r="765" spans="1:7" ht="15" customHeight="1" x14ac:dyDescent="0.25">
      <c r="A765" s="15" t="s">
        <v>156</v>
      </c>
      <c r="B765" s="12">
        <v>50205040</v>
      </c>
      <c r="C765" s="16">
        <v>150000</v>
      </c>
      <c r="D765" s="16">
        <v>150000</v>
      </c>
      <c r="E765" s="16">
        <v>6330</v>
      </c>
      <c r="F765" s="16">
        <f t="shared" si="81"/>
        <v>0</v>
      </c>
      <c r="G765" s="16">
        <f t="shared" si="81"/>
        <v>143670</v>
      </c>
    </row>
    <row r="766" spans="1:7" ht="15" customHeight="1" x14ac:dyDescent="0.25">
      <c r="A766" s="15" t="s">
        <v>97</v>
      </c>
      <c r="B766" s="12">
        <v>50213040</v>
      </c>
      <c r="C766" s="16">
        <v>200000</v>
      </c>
      <c r="D766" s="16">
        <v>200000</v>
      </c>
      <c r="E766" s="16">
        <v>0</v>
      </c>
      <c r="F766" s="16">
        <f t="shared" si="81"/>
        <v>0</v>
      </c>
      <c r="G766" s="16">
        <f t="shared" si="81"/>
        <v>200000</v>
      </c>
    </row>
    <row r="767" spans="1:7" ht="15" customHeight="1" x14ac:dyDescent="0.25">
      <c r="A767" s="15" t="s">
        <v>68</v>
      </c>
      <c r="B767" s="12">
        <v>50213050</v>
      </c>
      <c r="C767" s="16">
        <v>309227</v>
      </c>
      <c r="D767" s="16">
        <v>309227</v>
      </c>
      <c r="E767" s="16">
        <v>160750</v>
      </c>
      <c r="F767" s="16">
        <f t="shared" si="81"/>
        <v>0</v>
      </c>
      <c r="G767" s="16">
        <f t="shared" si="81"/>
        <v>148477</v>
      </c>
    </row>
    <row r="768" spans="1:7" ht="15" customHeight="1" x14ac:dyDescent="0.25">
      <c r="A768" s="15" t="s">
        <v>114</v>
      </c>
      <c r="B768" s="12">
        <v>50213210</v>
      </c>
      <c r="C768" s="16">
        <v>300000</v>
      </c>
      <c r="D768" s="16">
        <v>300000</v>
      </c>
      <c r="E768" s="16">
        <v>0</v>
      </c>
      <c r="F768" s="16">
        <f t="shared" si="81"/>
        <v>0</v>
      </c>
      <c r="G768" s="16">
        <f t="shared" si="81"/>
        <v>300000</v>
      </c>
    </row>
    <row r="769" spans="1:7" ht="15" customHeight="1" x14ac:dyDescent="0.25">
      <c r="A769" s="15" t="s">
        <v>77</v>
      </c>
      <c r="B769" s="12">
        <v>50299030</v>
      </c>
      <c r="C769" s="16">
        <v>90000</v>
      </c>
      <c r="D769" s="16">
        <v>60000</v>
      </c>
      <c r="E769" s="16">
        <v>23085</v>
      </c>
      <c r="F769" s="16">
        <f t="shared" si="81"/>
        <v>30000</v>
      </c>
      <c r="G769" s="16">
        <f t="shared" si="81"/>
        <v>36915</v>
      </c>
    </row>
    <row r="770" spans="1:7" ht="15" customHeight="1" x14ac:dyDescent="0.25">
      <c r="A770" s="15" t="s">
        <v>157</v>
      </c>
      <c r="B770" s="12">
        <v>50299050</v>
      </c>
      <c r="C770" s="16">
        <v>72000</v>
      </c>
      <c r="D770" s="16">
        <v>18000</v>
      </c>
      <c r="E770" s="16">
        <v>15000</v>
      </c>
      <c r="F770" s="16">
        <f t="shared" si="81"/>
        <v>54000</v>
      </c>
      <c r="G770" s="16">
        <f t="shared" si="81"/>
        <v>3000</v>
      </c>
    </row>
    <row r="771" spans="1:7" ht="15" customHeight="1" x14ac:dyDescent="0.25">
      <c r="B771" s="12"/>
    </row>
    <row r="772" spans="1:7" ht="15" customHeight="1" x14ac:dyDescent="0.25">
      <c r="A772" s="18" t="s">
        <v>158</v>
      </c>
      <c r="B772" s="19">
        <v>1071</v>
      </c>
      <c r="C772" s="20">
        <v>17630348</v>
      </c>
      <c r="D772" s="20">
        <v>17224943</v>
      </c>
      <c r="E772" s="20">
        <v>3460782.12</v>
      </c>
      <c r="F772" s="20">
        <f t="shared" ref="F772:G788" si="82">C772-D772</f>
        <v>405405</v>
      </c>
      <c r="G772" s="20">
        <f t="shared" si="82"/>
        <v>13764160.879999999</v>
      </c>
    </row>
    <row r="773" spans="1:7" s="18" customFormat="1" ht="15" customHeight="1" x14ac:dyDescent="0.25">
      <c r="A773" s="18" t="s">
        <v>22</v>
      </c>
      <c r="B773" s="19">
        <v>100</v>
      </c>
      <c r="C773" s="20">
        <v>14293760</v>
      </c>
      <c r="D773" s="20">
        <v>14293760</v>
      </c>
      <c r="E773" s="20">
        <v>3109712.14</v>
      </c>
      <c r="F773" s="20">
        <f t="shared" si="82"/>
        <v>0</v>
      </c>
      <c r="G773" s="20">
        <f t="shared" si="82"/>
        <v>11184047.859999999</v>
      </c>
    </row>
    <row r="774" spans="1:7" ht="15" customHeight="1" x14ac:dyDescent="0.25">
      <c r="A774" s="15" t="s">
        <v>23</v>
      </c>
      <c r="B774" s="12">
        <v>50101010</v>
      </c>
      <c r="C774" s="16">
        <v>9476280</v>
      </c>
      <c r="D774" s="16">
        <v>9476280</v>
      </c>
      <c r="E774" s="16">
        <v>2362378.0699999998</v>
      </c>
      <c r="F774" s="16">
        <f t="shared" si="82"/>
        <v>0</v>
      </c>
      <c r="G774" s="16">
        <f t="shared" si="82"/>
        <v>7113901.9299999997</v>
      </c>
    </row>
    <row r="775" spans="1:7" ht="15" customHeight="1" x14ac:dyDescent="0.25">
      <c r="A775" s="15" t="s">
        <v>25</v>
      </c>
      <c r="B775" s="12">
        <v>50102010</v>
      </c>
      <c r="C775" s="16">
        <v>408000</v>
      </c>
      <c r="D775" s="16">
        <v>408000</v>
      </c>
      <c r="E775" s="16">
        <v>102000</v>
      </c>
      <c r="F775" s="16">
        <f t="shared" si="82"/>
        <v>0</v>
      </c>
      <c r="G775" s="16">
        <f t="shared" si="82"/>
        <v>306000</v>
      </c>
    </row>
    <row r="776" spans="1:7" ht="15" customHeight="1" x14ac:dyDescent="0.25">
      <c r="A776" s="15" t="s">
        <v>26</v>
      </c>
      <c r="B776" s="12">
        <v>50102020</v>
      </c>
      <c r="C776" s="16">
        <v>216000</v>
      </c>
      <c r="D776" s="16">
        <v>216000</v>
      </c>
      <c r="E776" s="16">
        <v>51625</v>
      </c>
      <c r="F776" s="16">
        <f t="shared" si="82"/>
        <v>0</v>
      </c>
      <c r="G776" s="16">
        <f t="shared" si="82"/>
        <v>164375</v>
      </c>
    </row>
    <row r="777" spans="1:7" ht="15" customHeight="1" x14ac:dyDescent="0.25">
      <c r="A777" s="15" t="s">
        <v>27</v>
      </c>
      <c r="B777" s="12">
        <v>50102030</v>
      </c>
      <c r="C777" s="16">
        <v>216000</v>
      </c>
      <c r="D777" s="16">
        <v>216000</v>
      </c>
      <c r="E777" s="16">
        <v>25500</v>
      </c>
      <c r="F777" s="16">
        <f t="shared" si="82"/>
        <v>0</v>
      </c>
      <c r="G777" s="16">
        <f t="shared" si="82"/>
        <v>190500</v>
      </c>
    </row>
    <row r="778" spans="1:7" ht="15" customHeight="1" x14ac:dyDescent="0.25">
      <c r="A778" s="15" t="s">
        <v>28</v>
      </c>
      <c r="B778" s="12">
        <v>50102040</v>
      </c>
      <c r="C778" s="16">
        <v>119000</v>
      </c>
      <c r="D778" s="16">
        <v>119000</v>
      </c>
      <c r="E778" s="16">
        <v>119000</v>
      </c>
      <c r="F778" s="16">
        <f t="shared" si="82"/>
        <v>0</v>
      </c>
      <c r="G778" s="16">
        <f t="shared" si="82"/>
        <v>0</v>
      </c>
    </row>
    <row r="779" spans="1:7" ht="15" customHeight="1" x14ac:dyDescent="0.25">
      <c r="A779" s="15" t="s">
        <v>31</v>
      </c>
      <c r="B779" s="12">
        <v>50102130</v>
      </c>
      <c r="C779" s="16">
        <v>562991</v>
      </c>
      <c r="D779" s="16">
        <v>562991</v>
      </c>
      <c r="E779" s="16">
        <v>93402.22</v>
      </c>
      <c r="F779" s="16">
        <f t="shared" si="82"/>
        <v>0</v>
      </c>
      <c r="G779" s="16">
        <f t="shared" si="82"/>
        <v>469588.78</v>
      </c>
    </row>
    <row r="780" spans="1:7" ht="15" customHeight="1" x14ac:dyDescent="0.25">
      <c r="A780" s="15" t="s">
        <v>32</v>
      </c>
      <c r="B780" s="12">
        <v>50102140</v>
      </c>
      <c r="C780" s="16">
        <v>789690</v>
      </c>
      <c r="D780" s="16">
        <v>789690</v>
      </c>
      <c r="E780" s="16">
        <v>0</v>
      </c>
      <c r="F780" s="16">
        <f t="shared" si="82"/>
        <v>0</v>
      </c>
      <c r="G780" s="16">
        <f t="shared" si="82"/>
        <v>789690</v>
      </c>
    </row>
    <row r="781" spans="1:7" ht="15" customHeight="1" x14ac:dyDescent="0.25">
      <c r="A781" s="15" t="s">
        <v>33</v>
      </c>
      <c r="B781" s="12">
        <v>50102150</v>
      </c>
      <c r="C781" s="16">
        <v>85000</v>
      </c>
      <c r="D781" s="16">
        <v>85000</v>
      </c>
      <c r="E781" s="16">
        <v>0</v>
      </c>
      <c r="F781" s="16">
        <f t="shared" si="82"/>
        <v>0</v>
      </c>
      <c r="G781" s="16">
        <f t="shared" si="82"/>
        <v>85000</v>
      </c>
    </row>
    <row r="782" spans="1:7" ht="15" customHeight="1" x14ac:dyDescent="0.25">
      <c r="A782" s="15" t="s">
        <v>94</v>
      </c>
      <c r="B782" s="12">
        <v>50102990</v>
      </c>
      <c r="C782" s="16">
        <v>119000</v>
      </c>
      <c r="D782" s="16">
        <v>119000</v>
      </c>
      <c r="E782" s="16">
        <v>0</v>
      </c>
      <c r="F782" s="16">
        <f t="shared" si="82"/>
        <v>0</v>
      </c>
      <c r="G782" s="16">
        <f t="shared" si="82"/>
        <v>119000</v>
      </c>
    </row>
    <row r="783" spans="1:7" ht="15" customHeight="1" x14ac:dyDescent="0.25">
      <c r="A783" s="15" t="s">
        <v>152</v>
      </c>
      <c r="B783" s="12">
        <v>50102990</v>
      </c>
      <c r="C783" s="16">
        <v>789690</v>
      </c>
      <c r="D783" s="16">
        <v>789690</v>
      </c>
      <c r="E783" s="16">
        <v>0</v>
      </c>
      <c r="F783" s="16">
        <f t="shared" si="82"/>
        <v>0</v>
      </c>
      <c r="G783" s="16">
        <f t="shared" si="82"/>
        <v>789690</v>
      </c>
    </row>
    <row r="784" spans="1:7" ht="15" customHeight="1" x14ac:dyDescent="0.25">
      <c r="A784" s="15" t="s">
        <v>36</v>
      </c>
      <c r="B784" s="12">
        <v>50103010</v>
      </c>
      <c r="C784" s="16">
        <v>1137154</v>
      </c>
      <c r="D784" s="16">
        <v>1137154</v>
      </c>
      <c r="E784" s="16">
        <v>283485.37</v>
      </c>
      <c r="F784" s="16">
        <f t="shared" si="82"/>
        <v>0</v>
      </c>
      <c r="G784" s="16">
        <f t="shared" si="82"/>
        <v>853668.63</v>
      </c>
    </row>
    <row r="785" spans="1:7" ht="15" customHeight="1" x14ac:dyDescent="0.25">
      <c r="A785" s="15" t="s">
        <v>37</v>
      </c>
      <c r="B785" s="12">
        <v>50103020</v>
      </c>
      <c r="C785" s="16">
        <v>40800</v>
      </c>
      <c r="D785" s="16">
        <v>40800</v>
      </c>
      <c r="E785" s="16">
        <v>10200</v>
      </c>
      <c r="F785" s="16">
        <f t="shared" si="82"/>
        <v>0</v>
      </c>
      <c r="G785" s="16">
        <f t="shared" si="82"/>
        <v>30600</v>
      </c>
    </row>
    <row r="786" spans="1:7" ht="15" customHeight="1" x14ac:dyDescent="0.25">
      <c r="A786" s="15" t="s">
        <v>38</v>
      </c>
      <c r="B786" s="12">
        <v>50103030</v>
      </c>
      <c r="C786" s="16">
        <v>228755</v>
      </c>
      <c r="D786" s="16">
        <v>228755</v>
      </c>
      <c r="E786" s="16">
        <v>57021.48</v>
      </c>
      <c r="F786" s="16">
        <f t="shared" si="82"/>
        <v>0</v>
      </c>
      <c r="G786" s="16">
        <f t="shared" si="82"/>
        <v>171733.52</v>
      </c>
    </row>
    <row r="787" spans="1:7" ht="15" customHeight="1" x14ac:dyDescent="0.25">
      <c r="A787" s="15" t="s">
        <v>39</v>
      </c>
      <c r="B787" s="12">
        <v>50103040</v>
      </c>
      <c r="C787" s="16">
        <v>20400</v>
      </c>
      <c r="D787" s="16">
        <v>20400</v>
      </c>
      <c r="E787" s="16">
        <v>5100</v>
      </c>
      <c r="F787" s="16">
        <f t="shared" si="82"/>
        <v>0</v>
      </c>
      <c r="G787" s="16">
        <f t="shared" si="82"/>
        <v>15300</v>
      </c>
    </row>
    <row r="788" spans="1:7" ht="15" customHeight="1" x14ac:dyDescent="0.25">
      <c r="A788" s="15" t="s">
        <v>96</v>
      </c>
      <c r="B788" s="12">
        <v>50104990</v>
      </c>
      <c r="C788" s="16">
        <v>85000</v>
      </c>
      <c r="D788" s="16">
        <v>85000</v>
      </c>
      <c r="E788" s="16">
        <v>0</v>
      </c>
      <c r="F788" s="16">
        <f t="shared" si="82"/>
        <v>0</v>
      </c>
      <c r="G788" s="16">
        <f t="shared" si="82"/>
        <v>85000</v>
      </c>
    </row>
    <row r="789" spans="1:7" ht="15" customHeight="1" x14ac:dyDescent="0.25">
      <c r="B789" s="12"/>
    </row>
    <row r="790" spans="1:7" s="18" customFormat="1" ht="15" customHeight="1" x14ac:dyDescent="0.25">
      <c r="A790" s="18" t="s">
        <v>41</v>
      </c>
      <c r="B790" s="19">
        <v>200</v>
      </c>
      <c r="C790" s="20">
        <v>1336588</v>
      </c>
      <c r="D790" s="20">
        <v>931183</v>
      </c>
      <c r="E790" s="20">
        <v>351069.98</v>
      </c>
      <c r="F790" s="20">
        <f t="shared" ref="F790:G806" si="83">C790-D790</f>
        <v>405405</v>
      </c>
      <c r="G790" s="20">
        <f t="shared" si="83"/>
        <v>580113.02</v>
      </c>
    </row>
    <row r="791" spans="1:7" s="18" customFormat="1" ht="15" customHeight="1" x14ac:dyDescent="0.25">
      <c r="A791" s="21" t="s">
        <v>688</v>
      </c>
      <c r="B791" s="19"/>
      <c r="C791" s="20">
        <f>SUM(C792:C806)</f>
        <v>868750</v>
      </c>
      <c r="D791" s="20">
        <f t="shared" ref="D791:E791" si="84">SUM(D792:D806)</f>
        <v>569170</v>
      </c>
      <c r="E791" s="20">
        <f t="shared" si="84"/>
        <v>222828.98</v>
      </c>
      <c r="F791" s="20">
        <f t="shared" si="83"/>
        <v>299580</v>
      </c>
      <c r="G791" s="20">
        <f t="shared" si="83"/>
        <v>346341.02</v>
      </c>
    </row>
    <row r="792" spans="1:7" ht="15" customHeight="1" x14ac:dyDescent="0.25">
      <c r="A792" s="15" t="s">
        <v>57</v>
      </c>
      <c r="B792" s="12">
        <v>50201010</v>
      </c>
      <c r="C792" s="16">
        <v>80000</v>
      </c>
      <c r="D792" s="16">
        <v>40000</v>
      </c>
      <c r="E792" s="16">
        <v>32974.080000000002</v>
      </c>
      <c r="F792" s="16">
        <f t="shared" si="83"/>
        <v>40000</v>
      </c>
      <c r="G792" s="16">
        <f t="shared" si="83"/>
        <v>7025.9199999999983</v>
      </c>
    </row>
    <row r="793" spans="1:7" ht="15" customHeight="1" x14ac:dyDescent="0.25">
      <c r="A793" s="15" t="s">
        <v>58</v>
      </c>
      <c r="B793" s="12">
        <v>50202010</v>
      </c>
      <c r="C793" s="16">
        <v>95000</v>
      </c>
      <c r="D793" s="16">
        <v>95000</v>
      </c>
      <c r="E793" s="16">
        <v>45160</v>
      </c>
      <c r="F793" s="16">
        <f t="shared" si="83"/>
        <v>0</v>
      </c>
      <c r="G793" s="16">
        <f t="shared" si="83"/>
        <v>49840</v>
      </c>
    </row>
    <row r="794" spans="1:7" ht="15" customHeight="1" x14ac:dyDescent="0.25">
      <c r="A794" s="15" t="s">
        <v>59</v>
      </c>
      <c r="B794" s="12">
        <v>50203010</v>
      </c>
      <c r="C794" s="16">
        <v>74980</v>
      </c>
      <c r="D794" s="16">
        <v>74980</v>
      </c>
      <c r="E794" s="16">
        <v>7273</v>
      </c>
      <c r="F794" s="16">
        <f t="shared" si="83"/>
        <v>0</v>
      </c>
      <c r="G794" s="16">
        <f t="shared" si="83"/>
        <v>67707</v>
      </c>
    </row>
    <row r="795" spans="1:7" ht="15" customHeight="1" x14ac:dyDescent="0.25">
      <c r="A795" s="15" t="s">
        <v>75</v>
      </c>
      <c r="B795" s="12">
        <v>50203090</v>
      </c>
      <c r="C795" s="16">
        <v>314160</v>
      </c>
      <c r="D795" s="16">
        <v>157080</v>
      </c>
      <c r="E795" s="16">
        <v>56728.9</v>
      </c>
      <c r="F795" s="16">
        <f t="shared" si="83"/>
        <v>157080</v>
      </c>
      <c r="G795" s="16">
        <f t="shared" si="83"/>
        <v>100351.1</v>
      </c>
    </row>
    <row r="796" spans="1:7" ht="15" customHeight="1" x14ac:dyDescent="0.25">
      <c r="A796" s="15" t="s">
        <v>62</v>
      </c>
      <c r="B796" s="12">
        <v>50203210</v>
      </c>
      <c r="C796" s="16">
        <v>84062</v>
      </c>
      <c r="D796" s="16">
        <v>84062</v>
      </c>
      <c r="E796" s="16">
        <v>34474</v>
      </c>
      <c r="F796" s="16">
        <f t="shared" si="83"/>
        <v>0</v>
      </c>
      <c r="G796" s="16">
        <f t="shared" si="83"/>
        <v>49588</v>
      </c>
    </row>
    <row r="797" spans="1:7" ht="15" customHeight="1" x14ac:dyDescent="0.25">
      <c r="A797" s="15" t="s">
        <v>63</v>
      </c>
      <c r="B797" s="12">
        <v>50203990</v>
      </c>
      <c r="C797" s="16">
        <v>11790</v>
      </c>
      <c r="D797" s="16">
        <v>11790</v>
      </c>
      <c r="E797" s="16">
        <v>1100</v>
      </c>
      <c r="F797" s="16">
        <f t="shared" si="83"/>
        <v>0</v>
      </c>
      <c r="G797" s="16">
        <f t="shared" si="83"/>
        <v>10690</v>
      </c>
    </row>
    <row r="798" spans="1:7" ht="15" customHeight="1" x14ac:dyDescent="0.25">
      <c r="A798" s="15" t="s">
        <v>64</v>
      </c>
      <c r="B798" s="12">
        <v>50204010</v>
      </c>
      <c r="C798" s="16">
        <v>10000</v>
      </c>
      <c r="D798" s="16">
        <v>10000</v>
      </c>
      <c r="E798" s="16">
        <v>2400</v>
      </c>
      <c r="F798" s="16">
        <f t="shared" si="83"/>
        <v>0</v>
      </c>
      <c r="G798" s="16">
        <f t="shared" si="83"/>
        <v>7600</v>
      </c>
    </row>
    <row r="799" spans="1:7" ht="15" customHeight="1" x14ac:dyDescent="0.25">
      <c r="A799" s="15" t="s">
        <v>128</v>
      </c>
      <c r="B799" s="12">
        <v>50205020</v>
      </c>
      <c r="C799" s="16">
        <v>36000</v>
      </c>
      <c r="D799" s="16">
        <v>10000</v>
      </c>
      <c r="E799" s="16">
        <v>9744</v>
      </c>
      <c r="F799" s="16">
        <f t="shared" si="83"/>
        <v>26000</v>
      </c>
      <c r="G799" s="16">
        <f t="shared" si="83"/>
        <v>256</v>
      </c>
    </row>
    <row r="800" spans="1:7" ht="15" customHeight="1" x14ac:dyDescent="0.25">
      <c r="A800" s="15" t="s">
        <v>129</v>
      </c>
      <c r="B800" s="12">
        <v>50205020</v>
      </c>
      <c r="C800" s="16">
        <v>102000</v>
      </c>
      <c r="D800" s="16">
        <v>25500</v>
      </c>
      <c r="E800" s="16">
        <v>25500</v>
      </c>
      <c r="F800" s="16">
        <f t="shared" si="83"/>
        <v>76500</v>
      </c>
      <c r="G800" s="16">
        <f t="shared" si="83"/>
        <v>0</v>
      </c>
    </row>
    <row r="801" spans="1:7" ht="15" customHeight="1" x14ac:dyDescent="0.25">
      <c r="A801" s="15" t="s">
        <v>87</v>
      </c>
      <c r="B801" s="12">
        <v>50205030</v>
      </c>
      <c r="C801" s="16">
        <v>6000</v>
      </c>
      <c r="D801" s="16">
        <v>6000</v>
      </c>
      <c r="E801" s="16">
        <v>0</v>
      </c>
      <c r="F801" s="16">
        <f t="shared" si="83"/>
        <v>0</v>
      </c>
      <c r="G801" s="16">
        <f t="shared" si="83"/>
        <v>6000</v>
      </c>
    </row>
    <row r="802" spans="1:7" ht="15" customHeight="1" x14ac:dyDescent="0.25">
      <c r="A802" s="15" t="s">
        <v>68</v>
      </c>
      <c r="B802" s="12">
        <v>50213050</v>
      </c>
      <c r="C802" s="16">
        <v>24000</v>
      </c>
      <c r="D802" s="16">
        <v>24000</v>
      </c>
      <c r="E802" s="16">
        <v>0</v>
      </c>
      <c r="F802" s="16">
        <f t="shared" si="83"/>
        <v>0</v>
      </c>
      <c r="G802" s="16">
        <f t="shared" si="83"/>
        <v>24000</v>
      </c>
    </row>
    <row r="803" spans="1:7" ht="15" customHeight="1" x14ac:dyDescent="0.25">
      <c r="A803" s="15" t="s">
        <v>114</v>
      </c>
      <c r="B803" s="12">
        <v>50213210</v>
      </c>
      <c r="C803" s="16">
        <v>14758</v>
      </c>
      <c r="D803" s="16">
        <v>14758</v>
      </c>
      <c r="E803" s="16">
        <v>1300</v>
      </c>
      <c r="F803" s="16">
        <f t="shared" si="83"/>
        <v>0</v>
      </c>
      <c r="G803" s="16">
        <f t="shared" si="83"/>
        <v>13458</v>
      </c>
    </row>
    <row r="804" spans="1:7" ht="15" customHeight="1" x14ac:dyDescent="0.25">
      <c r="A804" s="15" t="s">
        <v>52</v>
      </c>
      <c r="B804" s="12">
        <v>50216020</v>
      </c>
      <c r="C804" s="16">
        <v>5000</v>
      </c>
      <c r="D804" s="16">
        <v>5000</v>
      </c>
      <c r="E804" s="16">
        <v>3375</v>
      </c>
      <c r="F804" s="16">
        <f t="shared" si="83"/>
        <v>0</v>
      </c>
      <c r="G804" s="16">
        <f t="shared" si="83"/>
        <v>1625</v>
      </c>
    </row>
    <row r="805" spans="1:7" ht="15" customHeight="1" x14ac:dyDescent="0.25">
      <c r="A805" s="15" t="s">
        <v>76</v>
      </c>
      <c r="B805" s="12">
        <v>50299020</v>
      </c>
      <c r="C805" s="16">
        <v>10000</v>
      </c>
      <c r="D805" s="16">
        <v>10000</v>
      </c>
      <c r="E805" s="16">
        <v>2800</v>
      </c>
      <c r="F805" s="16">
        <f t="shared" si="83"/>
        <v>0</v>
      </c>
      <c r="G805" s="16">
        <f t="shared" si="83"/>
        <v>7200</v>
      </c>
    </row>
    <row r="806" spans="1:7" ht="15" customHeight="1" x14ac:dyDescent="0.25">
      <c r="A806" s="15" t="s">
        <v>70</v>
      </c>
      <c r="B806" s="12">
        <v>50299060</v>
      </c>
      <c r="C806" s="16">
        <v>1000</v>
      </c>
      <c r="D806" s="16">
        <v>1000</v>
      </c>
      <c r="E806" s="16">
        <v>0</v>
      </c>
      <c r="F806" s="16">
        <f t="shared" si="83"/>
        <v>0</v>
      </c>
      <c r="G806" s="16">
        <f t="shared" si="83"/>
        <v>1000</v>
      </c>
    </row>
    <row r="807" spans="1:7" ht="15" customHeight="1" x14ac:dyDescent="0.25">
      <c r="B807" s="12"/>
    </row>
    <row r="808" spans="1:7" s="18" customFormat="1" ht="15" customHeight="1" x14ac:dyDescent="0.25">
      <c r="A808" s="18" t="s">
        <v>159</v>
      </c>
      <c r="B808" s="19" t="s">
        <v>10</v>
      </c>
      <c r="C808" s="20">
        <v>321100</v>
      </c>
      <c r="D808" s="20">
        <v>227275</v>
      </c>
      <c r="E808" s="20">
        <v>68863</v>
      </c>
      <c r="F808" s="20">
        <f t="shared" ref="F808:G813" si="85">C808-D808</f>
        <v>93825</v>
      </c>
      <c r="G808" s="20">
        <f t="shared" si="85"/>
        <v>158412</v>
      </c>
    </row>
    <row r="809" spans="1:7" ht="15" customHeight="1" x14ac:dyDescent="0.25">
      <c r="A809" s="15" t="s">
        <v>57</v>
      </c>
      <c r="B809" s="12">
        <v>50201010</v>
      </c>
      <c r="C809" s="16">
        <v>25000</v>
      </c>
      <c r="D809" s="16">
        <v>15000</v>
      </c>
      <c r="E809" s="16">
        <v>5000</v>
      </c>
      <c r="F809" s="16">
        <f t="shared" si="85"/>
        <v>10000</v>
      </c>
      <c r="G809" s="16">
        <f t="shared" si="85"/>
        <v>10000</v>
      </c>
    </row>
    <row r="810" spans="1:7" ht="15" customHeight="1" x14ac:dyDescent="0.25">
      <c r="A810" s="15" t="s">
        <v>58</v>
      </c>
      <c r="B810" s="12">
        <v>50202010</v>
      </c>
      <c r="C810" s="16">
        <v>40000</v>
      </c>
      <c r="D810" s="16">
        <v>20000</v>
      </c>
      <c r="E810" s="16">
        <v>0</v>
      </c>
      <c r="F810" s="16">
        <f t="shared" si="85"/>
        <v>20000</v>
      </c>
      <c r="G810" s="16">
        <f t="shared" si="85"/>
        <v>20000</v>
      </c>
    </row>
    <row r="811" spans="1:7" ht="15" customHeight="1" x14ac:dyDescent="0.25">
      <c r="A811" s="15" t="s">
        <v>59</v>
      </c>
      <c r="B811" s="12">
        <v>50203010</v>
      </c>
      <c r="C811" s="16">
        <v>70000</v>
      </c>
      <c r="D811" s="16">
        <v>50000</v>
      </c>
      <c r="E811" s="16">
        <v>19823</v>
      </c>
      <c r="F811" s="16">
        <f t="shared" si="85"/>
        <v>20000</v>
      </c>
      <c r="G811" s="16">
        <f t="shared" si="85"/>
        <v>30177</v>
      </c>
    </row>
    <row r="812" spans="1:7" ht="15" customHeight="1" x14ac:dyDescent="0.25">
      <c r="A812" s="15" t="s">
        <v>67</v>
      </c>
      <c r="B812" s="12">
        <v>50211990</v>
      </c>
      <c r="C812" s="16">
        <v>100</v>
      </c>
      <c r="D812" s="16">
        <v>0</v>
      </c>
      <c r="E812" s="16">
        <v>0</v>
      </c>
      <c r="F812" s="16">
        <f t="shared" si="85"/>
        <v>100</v>
      </c>
      <c r="G812" s="16">
        <f t="shared" si="85"/>
        <v>0</v>
      </c>
    </row>
    <row r="813" spans="1:7" ht="15" customHeight="1" x14ac:dyDescent="0.25">
      <c r="A813" s="15" t="s">
        <v>77</v>
      </c>
      <c r="B813" s="12">
        <v>50299030</v>
      </c>
      <c r="C813" s="16">
        <v>186000</v>
      </c>
      <c r="D813" s="16">
        <v>142275</v>
      </c>
      <c r="E813" s="16">
        <v>44040</v>
      </c>
      <c r="F813" s="16">
        <f t="shared" si="85"/>
        <v>43725</v>
      </c>
      <c r="G813" s="16">
        <f t="shared" si="85"/>
        <v>98235</v>
      </c>
    </row>
    <row r="814" spans="1:7" ht="15" customHeight="1" x14ac:dyDescent="0.25">
      <c r="B814" s="12"/>
    </row>
    <row r="815" spans="1:7" s="18" customFormat="1" ht="15" customHeight="1" x14ac:dyDescent="0.25">
      <c r="A815" s="18" t="s">
        <v>160</v>
      </c>
      <c r="B815" s="19" t="s">
        <v>10</v>
      </c>
      <c r="C815" s="20">
        <v>146738</v>
      </c>
      <c r="D815" s="20">
        <v>134738</v>
      </c>
      <c r="E815" s="20">
        <v>59378</v>
      </c>
      <c r="F815" s="20">
        <f t="shared" ref="F815:G822" si="86">C815-D815</f>
        <v>12000</v>
      </c>
      <c r="G815" s="20">
        <f t="shared" si="86"/>
        <v>75360</v>
      </c>
    </row>
    <row r="816" spans="1:7" ht="15" customHeight="1" x14ac:dyDescent="0.25">
      <c r="A816" s="15" t="s">
        <v>59</v>
      </c>
      <c r="B816" s="12">
        <v>50203010</v>
      </c>
      <c r="C816" s="16">
        <v>14000</v>
      </c>
      <c r="D816" s="16">
        <v>14000</v>
      </c>
      <c r="E816" s="16">
        <v>6023</v>
      </c>
      <c r="F816" s="16">
        <f t="shared" si="86"/>
        <v>0</v>
      </c>
      <c r="G816" s="16">
        <f t="shared" si="86"/>
        <v>7977</v>
      </c>
    </row>
    <row r="817" spans="1:7" ht="15" customHeight="1" x14ac:dyDescent="0.25">
      <c r="A817" s="15" t="s">
        <v>62</v>
      </c>
      <c r="B817" s="12">
        <v>50203210</v>
      </c>
      <c r="C817" s="16">
        <v>3000</v>
      </c>
      <c r="D817" s="16">
        <v>3000</v>
      </c>
      <c r="E817" s="16">
        <v>1555</v>
      </c>
      <c r="F817" s="16">
        <f t="shared" si="86"/>
        <v>0</v>
      </c>
      <c r="G817" s="16">
        <f t="shared" si="86"/>
        <v>1445</v>
      </c>
    </row>
    <row r="818" spans="1:7" ht="15" customHeight="1" x14ac:dyDescent="0.25">
      <c r="A818" s="15" t="s">
        <v>111</v>
      </c>
      <c r="B818" s="12">
        <v>50203220</v>
      </c>
      <c r="C818" s="16">
        <v>7000</v>
      </c>
      <c r="D818" s="16">
        <v>7000</v>
      </c>
      <c r="E818" s="16">
        <v>2500</v>
      </c>
      <c r="F818" s="16">
        <f t="shared" si="86"/>
        <v>0</v>
      </c>
      <c r="G818" s="16">
        <f t="shared" si="86"/>
        <v>4500</v>
      </c>
    </row>
    <row r="819" spans="1:7" ht="15" customHeight="1" x14ac:dyDescent="0.25">
      <c r="A819" s="15" t="s">
        <v>63</v>
      </c>
      <c r="B819" s="12">
        <v>50203990</v>
      </c>
      <c r="C819" s="16">
        <v>3000</v>
      </c>
      <c r="D819" s="16">
        <v>3000</v>
      </c>
      <c r="E819" s="16">
        <v>0</v>
      </c>
      <c r="F819" s="16">
        <f t="shared" si="86"/>
        <v>0</v>
      </c>
      <c r="G819" s="16">
        <f t="shared" si="86"/>
        <v>3000</v>
      </c>
    </row>
    <row r="820" spans="1:7" ht="15" customHeight="1" x14ac:dyDescent="0.25">
      <c r="A820" s="15" t="s">
        <v>67</v>
      </c>
      <c r="B820" s="12">
        <v>50211990</v>
      </c>
      <c r="C820" s="16">
        <v>24000</v>
      </c>
      <c r="D820" s="16">
        <v>12000</v>
      </c>
      <c r="E820" s="16">
        <v>4000</v>
      </c>
      <c r="F820" s="16">
        <f t="shared" si="86"/>
        <v>12000</v>
      </c>
      <c r="G820" s="16">
        <f t="shared" si="86"/>
        <v>8000</v>
      </c>
    </row>
    <row r="821" spans="1:7" ht="15" customHeight="1" x14ac:dyDescent="0.25">
      <c r="A821" s="15" t="s">
        <v>114</v>
      </c>
      <c r="B821" s="12">
        <v>50213210</v>
      </c>
      <c r="C821" s="16">
        <v>3000</v>
      </c>
      <c r="D821" s="16">
        <v>3000</v>
      </c>
      <c r="E821" s="16">
        <v>0</v>
      </c>
      <c r="F821" s="16">
        <f t="shared" si="86"/>
        <v>0</v>
      </c>
      <c r="G821" s="16">
        <f t="shared" si="86"/>
        <v>3000</v>
      </c>
    </row>
    <row r="822" spans="1:7" ht="15" customHeight="1" x14ac:dyDescent="0.25">
      <c r="A822" s="15" t="s">
        <v>77</v>
      </c>
      <c r="B822" s="12">
        <v>50299030</v>
      </c>
      <c r="C822" s="16">
        <v>92738</v>
      </c>
      <c r="D822" s="16">
        <v>92738</v>
      </c>
      <c r="E822" s="16">
        <v>45300</v>
      </c>
      <c r="F822" s="16">
        <f t="shared" si="86"/>
        <v>0</v>
      </c>
      <c r="G822" s="16">
        <f t="shared" si="86"/>
        <v>47438</v>
      </c>
    </row>
    <row r="823" spans="1:7" ht="15" customHeight="1" x14ac:dyDescent="0.25">
      <c r="B823" s="12"/>
    </row>
    <row r="824" spans="1:7" s="18" customFormat="1" ht="15" customHeight="1" x14ac:dyDescent="0.25">
      <c r="A824" s="18" t="s">
        <v>136</v>
      </c>
      <c r="B824" s="19">
        <v>300</v>
      </c>
      <c r="C824" s="20">
        <v>2000000</v>
      </c>
      <c r="D824" s="20">
        <v>2000000</v>
      </c>
      <c r="E824" s="20">
        <v>0</v>
      </c>
      <c r="F824" s="20">
        <f>C824-D824</f>
        <v>0</v>
      </c>
      <c r="G824" s="20">
        <f>D824-E824</f>
        <v>2000000</v>
      </c>
    </row>
    <row r="825" spans="1:7" ht="15" customHeight="1" x14ac:dyDescent="0.25">
      <c r="A825" s="15" t="s">
        <v>137</v>
      </c>
      <c r="B825" s="12">
        <v>10706010</v>
      </c>
      <c r="C825" s="16">
        <v>2000000</v>
      </c>
      <c r="D825" s="16">
        <v>2000000</v>
      </c>
      <c r="E825" s="16">
        <v>0</v>
      </c>
      <c r="F825" s="16">
        <f>C825-D825</f>
        <v>0</v>
      </c>
      <c r="G825" s="16">
        <f>D825-E825</f>
        <v>2000000</v>
      </c>
    </row>
    <row r="826" spans="1:7" ht="15" customHeight="1" x14ac:dyDescent="0.25">
      <c r="B826" s="12"/>
    </row>
    <row r="827" spans="1:7" ht="15" customHeight="1" x14ac:dyDescent="0.25">
      <c r="A827" s="18" t="s">
        <v>161</v>
      </c>
      <c r="B827" s="19">
        <v>1081</v>
      </c>
      <c r="C827" s="20">
        <v>29771172</v>
      </c>
      <c r="D827" s="20">
        <v>29390804.5</v>
      </c>
      <c r="E827" s="20">
        <v>6551675.6500000004</v>
      </c>
      <c r="F827" s="20">
        <f t="shared" ref="F827:G844" si="87">C827-D827</f>
        <v>380367.5</v>
      </c>
      <c r="G827" s="20">
        <f t="shared" si="87"/>
        <v>22839128.850000001</v>
      </c>
    </row>
    <row r="828" spans="1:7" ht="15" customHeight="1" x14ac:dyDescent="0.25">
      <c r="A828" s="18" t="s">
        <v>22</v>
      </c>
      <c r="B828" s="12">
        <v>100</v>
      </c>
      <c r="C828" s="16">
        <v>26129437</v>
      </c>
      <c r="D828" s="16">
        <v>26129437</v>
      </c>
      <c r="E828" s="16">
        <v>6167410.4000000004</v>
      </c>
      <c r="F828" s="16">
        <f t="shared" si="87"/>
        <v>0</v>
      </c>
      <c r="G828" s="16">
        <f t="shared" si="87"/>
        <v>19962026.600000001</v>
      </c>
    </row>
    <row r="829" spans="1:7" ht="15" customHeight="1" x14ac:dyDescent="0.25">
      <c r="A829" s="15" t="s">
        <v>23</v>
      </c>
      <c r="B829" s="12">
        <v>50101010</v>
      </c>
      <c r="C829" s="16">
        <v>17430780</v>
      </c>
      <c r="D829" s="16">
        <v>17430780</v>
      </c>
      <c r="E829" s="16">
        <v>4105551.65</v>
      </c>
      <c r="F829" s="16">
        <f t="shared" si="87"/>
        <v>0</v>
      </c>
      <c r="G829" s="16">
        <f t="shared" si="87"/>
        <v>13325228.35</v>
      </c>
    </row>
    <row r="830" spans="1:7" ht="15" customHeight="1" x14ac:dyDescent="0.25">
      <c r="A830" s="15" t="s">
        <v>25</v>
      </c>
      <c r="B830" s="12">
        <v>50102010</v>
      </c>
      <c r="C830" s="16">
        <v>840000</v>
      </c>
      <c r="D830" s="16">
        <v>840000</v>
      </c>
      <c r="E830" s="16">
        <v>203241.94</v>
      </c>
      <c r="F830" s="16">
        <f t="shared" si="87"/>
        <v>0</v>
      </c>
      <c r="G830" s="16">
        <f t="shared" si="87"/>
        <v>636758.06000000006</v>
      </c>
    </row>
    <row r="831" spans="1:7" ht="15" customHeight="1" x14ac:dyDescent="0.25">
      <c r="A831" s="15" t="s">
        <v>26</v>
      </c>
      <c r="B831" s="12">
        <v>50102020</v>
      </c>
      <c r="C831" s="16">
        <v>216000</v>
      </c>
      <c r="D831" s="16">
        <v>216000</v>
      </c>
      <c r="E831" s="16">
        <v>54000</v>
      </c>
      <c r="F831" s="16">
        <f t="shared" si="87"/>
        <v>0</v>
      </c>
      <c r="G831" s="16">
        <f t="shared" si="87"/>
        <v>162000</v>
      </c>
    </row>
    <row r="832" spans="1:7" ht="15" customHeight="1" x14ac:dyDescent="0.25">
      <c r="A832" s="15" t="s">
        <v>27</v>
      </c>
      <c r="B832" s="12">
        <v>50102030</v>
      </c>
      <c r="C832" s="16">
        <v>216000</v>
      </c>
      <c r="D832" s="16">
        <v>216000</v>
      </c>
      <c r="E832" s="16">
        <v>25500</v>
      </c>
      <c r="F832" s="16">
        <f t="shared" si="87"/>
        <v>0</v>
      </c>
      <c r="G832" s="16">
        <f t="shared" si="87"/>
        <v>190500</v>
      </c>
    </row>
    <row r="833" spans="1:7" ht="15" customHeight="1" x14ac:dyDescent="0.25">
      <c r="A833" s="15" t="s">
        <v>28</v>
      </c>
      <c r="B833" s="12">
        <v>50102040</v>
      </c>
      <c r="C833" s="16">
        <v>245000</v>
      </c>
      <c r="D833" s="16">
        <v>245000</v>
      </c>
      <c r="E833" s="16">
        <v>224000</v>
      </c>
      <c r="F833" s="16">
        <f t="shared" si="87"/>
        <v>0</v>
      </c>
      <c r="G833" s="16">
        <f t="shared" si="87"/>
        <v>21000</v>
      </c>
    </row>
    <row r="834" spans="1:7" ht="15" customHeight="1" x14ac:dyDescent="0.25">
      <c r="A834" s="15" t="s">
        <v>30</v>
      </c>
      <c r="B834" s="12">
        <v>50102120</v>
      </c>
      <c r="C834" s="16">
        <v>5000</v>
      </c>
      <c r="D834" s="16">
        <v>5000</v>
      </c>
      <c r="E834" s="16">
        <v>5000</v>
      </c>
      <c r="F834" s="16">
        <f t="shared" si="87"/>
        <v>0</v>
      </c>
      <c r="G834" s="16">
        <f t="shared" si="87"/>
        <v>0</v>
      </c>
    </row>
    <row r="835" spans="1:7" ht="15" customHeight="1" x14ac:dyDescent="0.25">
      <c r="A835" s="15" t="s">
        <v>31</v>
      </c>
      <c r="B835" s="12">
        <v>50102130</v>
      </c>
      <c r="C835" s="16">
        <v>1030000</v>
      </c>
      <c r="D835" s="16">
        <v>1030000</v>
      </c>
      <c r="E835" s="16">
        <v>923907.92</v>
      </c>
      <c r="F835" s="16">
        <f t="shared" si="87"/>
        <v>0</v>
      </c>
      <c r="G835" s="16">
        <f t="shared" si="87"/>
        <v>106092.07999999996</v>
      </c>
    </row>
    <row r="836" spans="1:7" ht="15" customHeight="1" x14ac:dyDescent="0.25">
      <c r="A836" s="15" t="s">
        <v>32</v>
      </c>
      <c r="B836" s="12">
        <v>50102140</v>
      </c>
      <c r="C836" s="16">
        <v>1452565</v>
      </c>
      <c r="D836" s="16">
        <v>1452565</v>
      </c>
      <c r="E836" s="16">
        <v>0</v>
      </c>
      <c r="F836" s="16">
        <f t="shared" si="87"/>
        <v>0</v>
      </c>
      <c r="G836" s="16">
        <f t="shared" si="87"/>
        <v>1452565</v>
      </c>
    </row>
    <row r="837" spans="1:7" ht="15" customHeight="1" x14ac:dyDescent="0.25">
      <c r="A837" s="15" t="s">
        <v>33</v>
      </c>
      <c r="B837" s="12">
        <v>50102150</v>
      </c>
      <c r="C837" s="16">
        <v>175000</v>
      </c>
      <c r="D837" s="16">
        <v>175000</v>
      </c>
      <c r="E837" s="16">
        <v>0</v>
      </c>
      <c r="F837" s="16">
        <f t="shared" si="87"/>
        <v>0</v>
      </c>
      <c r="G837" s="16">
        <f t="shared" si="87"/>
        <v>175000</v>
      </c>
    </row>
    <row r="838" spans="1:7" ht="15" customHeight="1" x14ac:dyDescent="0.25">
      <c r="A838" s="15" t="s">
        <v>95</v>
      </c>
      <c r="B838" s="12">
        <v>50102990</v>
      </c>
      <c r="C838" s="16">
        <v>1452565</v>
      </c>
      <c r="D838" s="16">
        <v>1452565</v>
      </c>
      <c r="E838" s="16">
        <v>0</v>
      </c>
      <c r="F838" s="16">
        <f t="shared" si="87"/>
        <v>0</v>
      </c>
      <c r="G838" s="16">
        <f t="shared" si="87"/>
        <v>1452565</v>
      </c>
    </row>
    <row r="839" spans="1:7" ht="15" customHeight="1" x14ac:dyDescent="0.25">
      <c r="A839" s="15" t="s">
        <v>139</v>
      </c>
      <c r="B839" s="12">
        <v>50102990</v>
      </c>
      <c r="C839" s="16">
        <v>245000</v>
      </c>
      <c r="D839" s="16">
        <v>245000</v>
      </c>
      <c r="E839" s="16">
        <v>0</v>
      </c>
      <c r="F839" s="16">
        <f t="shared" si="87"/>
        <v>0</v>
      </c>
      <c r="G839" s="16">
        <f t="shared" si="87"/>
        <v>245000</v>
      </c>
    </row>
    <row r="840" spans="1:7" ht="15" customHeight="1" x14ac:dyDescent="0.25">
      <c r="A840" s="15" t="s">
        <v>36</v>
      </c>
      <c r="B840" s="12">
        <v>50103010</v>
      </c>
      <c r="C840" s="16">
        <v>2091694</v>
      </c>
      <c r="D840" s="16">
        <v>2091694</v>
      </c>
      <c r="E840" s="16">
        <v>494054.79</v>
      </c>
      <c r="F840" s="16">
        <f t="shared" si="87"/>
        <v>0</v>
      </c>
      <c r="G840" s="16">
        <f t="shared" si="87"/>
        <v>1597639.21</v>
      </c>
    </row>
    <row r="841" spans="1:7" ht="15" customHeight="1" x14ac:dyDescent="0.25">
      <c r="A841" s="15" t="s">
        <v>37</v>
      </c>
      <c r="B841" s="12">
        <v>50103020</v>
      </c>
      <c r="C841" s="16">
        <v>84000</v>
      </c>
      <c r="D841" s="16">
        <v>84000</v>
      </c>
      <c r="E841" s="16">
        <v>20600</v>
      </c>
      <c r="F841" s="16">
        <f t="shared" si="87"/>
        <v>0</v>
      </c>
      <c r="G841" s="16">
        <f t="shared" si="87"/>
        <v>63400</v>
      </c>
    </row>
    <row r="842" spans="1:7" ht="15" customHeight="1" x14ac:dyDescent="0.25">
      <c r="A842" s="15" t="s">
        <v>38</v>
      </c>
      <c r="B842" s="12">
        <v>50103030</v>
      </c>
      <c r="C842" s="16">
        <v>428833</v>
      </c>
      <c r="D842" s="16">
        <v>428833</v>
      </c>
      <c r="E842" s="16">
        <v>101254.1</v>
      </c>
      <c r="F842" s="16">
        <f t="shared" si="87"/>
        <v>0</v>
      </c>
      <c r="G842" s="16">
        <f t="shared" si="87"/>
        <v>327578.90000000002</v>
      </c>
    </row>
    <row r="843" spans="1:7" ht="15" customHeight="1" x14ac:dyDescent="0.25">
      <c r="A843" s="15" t="s">
        <v>39</v>
      </c>
      <c r="B843" s="12">
        <v>50103040</v>
      </c>
      <c r="C843" s="16">
        <v>42000</v>
      </c>
      <c r="D843" s="16">
        <v>42000</v>
      </c>
      <c r="E843" s="16">
        <v>10300</v>
      </c>
      <c r="F843" s="16">
        <f t="shared" si="87"/>
        <v>0</v>
      </c>
      <c r="G843" s="16">
        <f t="shared" si="87"/>
        <v>31700</v>
      </c>
    </row>
    <row r="844" spans="1:7" ht="15" customHeight="1" x14ac:dyDescent="0.25">
      <c r="A844" s="15" t="s">
        <v>110</v>
      </c>
      <c r="B844" s="12">
        <v>50104990</v>
      </c>
      <c r="C844" s="16">
        <v>175000</v>
      </c>
      <c r="D844" s="16">
        <v>175000</v>
      </c>
      <c r="E844" s="16">
        <v>0</v>
      </c>
      <c r="F844" s="16">
        <f t="shared" si="87"/>
        <v>0</v>
      </c>
      <c r="G844" s="16">
        <f t="shared" si="87"/>
        <v>175000</v>
      </c>
    </row>
    <row r="845" spans="1:7" ht="15" customHeight="1" x14ac:dyDescent="0.25">
      <c r="B845" s="12"/>
    </row>
    <row r="846" spans="1:7" s="18" customFormat="1" ht="15" customHeight="1" x14ac:dyDescent="0.25">
      <c r="A846" s="18" t="s">
        <v>41</v>
      </c>
      <c r="B846" s="19">
        <v>200</v>
      </c>
      <c r="C846" s="20">
        <v>1641735</v>
      </c>
      <c r="D846" s="20">
        <v>1261367.5</v>
      </c>
      <c r="E846" s="20">
        <v>384265.25</v>
      </c>
      <c r="F846" s="20">
        <f t="shared" ref="F846:G864" si="88">C846-D846</f>
        <v>380367.5</v>
      </c>
      <c r="G846" s="20">
        <f t="shared" si="88"/>
        <v>877102.25</v>
      </c>
    </row>
    <row r="847" spans="1:7" ht="15" customHeight="1" x14ac:dyDescent="0.25">
      <c r="A847" s="15" t="s">
        <v>57</v>
      </c>
      <c r="B847" s="12">
        <v>50201010</v>
      </c>
      <c r="C847" s="16">
        <v>125000</v>
      </c>
      <c r="D847" s="16">
        <v>60000</v>
      </c>
      <c r="E847" s="16">
        <v>2000</v>
      </c>
      <c r="F847" s="16">
        <f t="shared" si="88"/>
        <v>65000</v>
      </c>
      <c r="G847" s="16">
        <f t="shared" si="88"/>
        <v>58000</v>
      </c>
    </row>
    <row r="848" spans="1:7" ht="15" customHeight="1" x14ac:dyDescent="0.25">
      <c r="A848" s="15" t="s">
        <v>58</v>
      </c>
      <c r="B848" s="12">
        <v>50202010</v>
      </c>
      <c r="C848" s="16">
        <v>140000</v>
      </c>
      <c r="D848" s="16">
        <v>70000</v>
      </c>
      <c r="E848" s="16">
        <v>16000</v>
      </c>
      <c r="F848" s="16">
        <f t="shared" si="88"/>
        <v>70000</v>
      </c>
      <c r="G848" s="16">
        <f t="shared" si="88"/>
        <v>54000</v>
      </c>
    </row>
    <row r="849" spans="1:7" ht="15" customHeight="1" x14ac:dyDescent="0.25">
      <c r="A849" s="15" t="s">
        <v>59</v>
      </c>
      <c r="B849" s="12">
        <v>50203010</v>
      </c>
      <c r="C849" s="16">
        <v>310000</v>
      </c>
      <c r="D849" s="16">
        <v>310000</v>
      </c>
      <c r="E849" s="16">
        <v>0</v>
      </c>
      <c r="F849" s="16">
        <f t="shared" si="88"/>
        <v>0</v>
      </c>
      <c r="G849" s="16">
        <f t="shared" si="88"/>
        <v>310000</v>
      </c>
    </row>
    <row r="850" spans="1:7" ht="15" customHeight="1" x14ac:dyDescent="0.25">
      <c r="A850" s="15" t="s">
        <v>75</v>
      </c>
      <c r="B850" s="12">
        <v>50203090</v>
      </c>
      <c r="C850" s="16">
        <v>314235</v>
      </c>
      <c r="D850" s="16">
        <v>157117.5</v>
      </c>
      <c r="E850" s="16">
        <v>47343.25</v>
      </c>
      <c r="F850" s="16">
        <f t="shared" si="88"/>
        <v>157117.5</v>
      </c>
      <c r="G850" s="16">
        <f t="shared" si="88"/>
        <v>109774.25</v>
      </c>
    </row>
    <row r="851" spans="1:7" ht="15" customHeight="1" x14ac:dyDescent="0.25">
      <c r="A851" s="15" t="s">
        <v>62</v>
      </c>
      <c r="B851" s="12">
        <v>50203210</v>
      </c>
      <c r="C851" s="16">
        <v>100000</v>
      </c>
      <c r="D851" s="16">
        <v>100000</v>
      </c>
      <c r="E851" s="16">
        <v>0</v>
      </c>
      <c r="F851" s="16">
        <f t="shared" si="88"/>
        <v>0</v>
      </c>
      <c r="G851" s="16">
        <f t="shared" si="88"/>
        <v>100000</v>
      </c>
    </row>
    <row r="852" spans="1:7" ht="15" customHeight="1" x14ac:dyDescent="0.25">
      <c r="A852" s="15" t="s">
        <v>63</v>
      </c>
      <c r="B852" s="12">
        <v>50203990</v>
      </c>
      <c r="C852" s="16">
        <v>300000</v>
      </c>
      <c r="D852" s="16">
        <v>300000</v>
      </c>
      <c r="E852" s="16">
        <v>256150</v>
      </c>
      <c r="F852" s="16">
        <f t="shared" si="88"/>
        <v>0</v>
      </c>
      <c r="G852" s="16">
        <f t="shared" si="88"/>
        <v>43850</v>
      </c>
    </row>
    <row r="853" spans="1:7" ht="15" customHeight="1" x14ac:dyDescent="0.25">
      <c r="A853" s="15" t="s">
        <v>64</v>
      </c>
      <c r="B853" s="12">
        <v>50204010</v>
      </c>
      <c r="C853" s="16">
        <v>23000</v>
      </c>
      <c r="D853" s="16">
        <v>17250</v>
      </c>
      <c r="E853" s="16">
        <v>5520</v>
      </c>
      <c r="F853" s="16">
        <f t="shared" si="88"/>
        <v>5750</v>
      </c>
      <c r="G853" s="16">
        <f t="shared" si="88"/>
        <v>11730</v>
      </c>
    </row>
    <row r="854" spans="1:7" ht="15" customHeight="1" x14ac:dyDescent="0.25">
      <c r="A854" s="15" t="s">
        <v>65</v>
      </c>
      <c r="B854" s="12">
        <v>50205010</v>
      </c>
      <c r="C854" s="16">
        <v>5000</v>
      </c>
      <c r="D854" s="16">
        <v>3000</v>
      </c>
      <c r="E854" s="16">
        <v>0</v>
      </c>
      <c r="F854" s="16">
        <f t="shared" si="88"/>
        <v>2000</v>
      </c>
      <c r="G854" s="16">
        <f t="shared" si="88"/>
        <v>3000</v>
      </c>
    </row>
    <row r="855" spans="1:7" ht="15" customHeight="1" x14ac:dyDescent="0.25">
      <c r="A855" s="15" t="s">
        <v>155</v>
      </c>
      <c r="B855" s="12">
        <v>50205020</v>
      </c>
      <c r="C855" s="16">
        <v>36000</v>
      </c>
      <c r="D855" s="16">
        <v>18000</v>
      </c>
      <c r="E855" s="16">
        <v>10752</v>
      </c>
      <c r="F855" s="16">
        <f t="shared" si="88"/>
        <v>18000</v>
      </c>
      <c r="G855" s="16">
        <f t="shared" si="88"/>
        <v>7248</v>
      </c>
    </row>
    <row r="856" spans="1:7" ht="15" customHeight="1" x14ac:dyDescent="0.25">
      <c r="A856" s="15" t="s">
        <v>86</v>
      </c>
      <c r="B856" s="12">
        <v>50205020</v>
      </c>
      <c r="C856" s="16">
        <v>108000</v>
      </c>
      <c r="D856" s="16">
        <v>54000</v>
      </c>
      <c r="E856" s="16">
        <v>27000</v>
      </c>
      <c r="F856" s="16">
        <f t="shared" si="88"/>
        <v>54000</v>
      </c>
      <c r="G856" s="16">
        <f t="shared" si="88"/>
        <v>27000</v>
      </c>
    </row>
    <row r="857" spans="1:7" ht="15" customHeight="1" x14ac:dyDescent="0.25">
      <c r="A857" s="15" t="s">
        <v>68</v>
      </c>
      <c r="B857" s="12">
        <v>50213050</v>
      </c>
      <c r="C857" s="16">
        <v>100000</v>
      </c>
      <c r="D857" s="16">
        <v>100000</v>
      </c>
      <c r="E857" s="16">
        <v>0</v>
      </c>
      <c r="F857" s="16">
        <f t="shared" si="88"/>
        <v>0</v>
      </c>
      <c r="G857" s="16">
        <f t="shared" si="88"/>
        <v>100000</v>
      </c>
    </row>
    <row r="858" spans="1:7" ht="15" customHeight="1" x14ac:dyDescent="0.25">
      <c r="A858" s="15" t="s">
        <v>114</v>
      </c>
      <c r="B858" s="12">
        <v>50213210</v>
      </c>
      <c r="C858" s="16">
        <v>50000</v>
      </c>
      <c r="D858" s="16">
        <v>50000</v>
      </c>
      <c r="E858" s="16">
        <v>0</v>
      </c>
      <c r="F858" s="16">
        <f t="shared" si="88"/>
        <v>0</v>
      </c>
      <c r="G858" s="16">
        <f t="shared" si="88"/>
        <v>50000</v>
      </c>
    </row>
    <row r="859" spans="1:7" ht="15" customHeight="1" x14ac:dyDescent="0.25">
      <c r="A859" s="15" t="s">
        <v>115</v>
      </c>
      <c r="B859" s="12">
        <v>50213220</v>
      </c>
      <c r="C859" s="16">
        <v>2000</v>
      </c>
      <c r="D859" s="16">
        <v>2000</v>
      </c>
      <c r="E859" s="16">
        <v>0</v>
      </c>
      <c r="F859" s="16">
        <f t="shared" si="88"/>
        <v>0</v>
      </c>
      <c r="G859" s="16">
        <f t="shared" si="88"/>
        <v>2000</v>
      </c>
    </row>
    <row r="860" spans="1:7" ht="15" customHeight="1" x14ac:dyDescent="0.25">
      <c r="A860" s="15" t="s">
        <v>52</v>
      </c>
      <c r="B860" s="12">
        <v>50216020</v>
      </c>
      <c r="C860" s="16">
        <v>5000</v>
      </c>
      <c r="D860" s="16">
        <v>0</v>
      </c>
      <c r="E860" s="16">
        <v>0</v>
      </c>
      <c r="F860" s="16">
        <f t="shared" si="88"/>
        <v>5000</v>
      </c>
      <c r="G860" s="16">
        <f t="shared" si="88"/>
        <v>0</v>
      </c>
    </row>
    <row r="861" spans="1:7" ht="15" customHeight="1" x14ac:dyDescent="0.25">
      <c r="A861" s="15" t="s">
        <v>99</v>
      </c>
      <c r="B861" s="12">
        <v>50299010</v>
      </c>
      <c r="C861" s="16">
        <v>1000</v>
      </c>
      <c r="D861" s="16">
        <v>0</v>
      </c>
      <c r="E861" s="16">
        <v>0</v>
      </c>
      <c r="F861" s="16">
        <f t="shared" si="88"/>
        <v>1000</v>
      </c>
      <c r="G861" s="16">
        <f t="shared" si="88"/>
        <v>0</v>
      </c>
    </row>
    <row r="862" spans="1:7" ht="15" customHeight="1" x14ac:dyDescent="0.25">
      <c r="A862" s="15" t="s">
        <v>76</v>
      </c>
      <c r="B862" s="12">
        <v>50299020</v>
      </c>
      <c r="C862" s="16">
        <v>20000</v>
      </c>
      <c r="D862" s="16">
        <v>20000</v>
      </c>
      <c r="E862" s="16">
        <v>19500</v>
      </c>
      <c r="F862" s="16">
        <f t="shared" si="88"/>
        <v>0</v>
      </c>
      <c r="G862" s="16">
        <f t="shared" si="88"/>
        <v>500</v>
      </c>
    </row>
    <row r="863" spans="1:7" ht="15" customHeight="1" x14ac:dyDescent="0.25">
      <c r="A863" s="15" t="s">
        <v>70</v>
      </c>
      <c r="B863" s="12">
        <v>50299060</v>
      </c>
      <c r="C863" s="16">
        <v>2000</v>
      </c>
      <c r="D863" s="16">
        <v>0</v>
      </c>
      <c r="E863" s="16">
        <v>0</v>
      </c>
      <c r="F863" s="16">
        <f t="shared" si="88"/>
        <v>2000</v>
      </c>
      <c r="G863" s="16">
        <f t="shared" si="88"/>
        <v>0</v>
      </c>
    </row>
    <row r="864" spans="1:7" ht="15" customHeight="1" x14ac:dyDescent="0.25">
      <c r="A864" s="15" t="s">
        <v>71</v>
      </c>
      <c r="B864" s="12">
        <v>50299070</v>
      </c>
      <c r="C864" s="16">
        <v>500</v>
      </c>
      <c r="D864" s="16">
        <v>0</v>
      </c>
      <c r="E864" s="16">
        <v>0</v>
      </c>
      <c r="F864" s="16">
        <f t="shared" si="88"/>
        <v>500</v>
      </c>
      <c r="G864" s="16">
        <f t="shared" si="88"/>
        <v>0</v>
      </c>
    </row>
    <row r="865" spans="1:7" ht="15" customHeight="1" x14ac:dyDescent="0.25">
      <c r="B865" s="12"/>
    </row>
    <row r="866" spans="1:7" s="18" customFormat="1" ht="15" customHeight="1" x14ac:dyDescent="0.25">
      <c r="A866" s="18" t="s">
        <v>136</v>
      </c>
      <c r="B866" s="19">
        <v>300</v>
      </c>
      <c r="C866" s="20">
        <v>2000000</v>
      </c>
      <c r="D866" s="20">
        <v>2000000</v>
      </c>
      <c r="E866" s="20">
        <v>0</v>
      </c>
      <c r="F866" s="20">
        <f>C866-D866</f>
        <v>0</v>
      </c>
      <c r="G866" s="20">
        <f>D866-E866</f>
        <v>2000000</v>
      </c>
    </row>
    <row r="867" spans="1:7" ht="15" customHeight="1" x14ac:dyDescent="0.25">
      <c r="A867" s="15" t="s">
        <v>137</v>
      </c>
      <c r="B867" s="12">
        <v>10706010</v>
      </c>
      <c r="C867" s="16">
        <v>2000000</v>
      </c>
      <c r="D867" s="16">
        <v>2000000</v>
      </c>
      <c r="E867" s="16">
        <v>0</v>
      </c>
      <c r="F867" s="16">
        <f>C867-D867</f>
        <v>0</v>
      </c>
      <c r="G867" s="16">
        <f>D867-E867</f>
        <v>2000000</v>
      </c>
    </row>
    <row r="868" spans="1:7" ht="15" customHeight="1" x14ac:dyDescent="0.25">
      <c r="B868" s="12"/>
    </row>
    <row r="869" spans="1:7" ht="15" customHeight="1" x14ac:dyDescent="0.25">
      <c r="A869" s="18" t="s">
        <v>162</v>
      </c>
      <c r="B869" s="19">
        <v>1091</v>
      </c>
      <c r="C869" s="20">
        <v>30989986</v>
      </c>
      <c r="D869" s="20">
        <v>29710796</v>
      </c>
      <c r="E869" s="20">
        <v>4803303.3</v>
      </c>
      <c r="F869" s="20">
        <f t="shared" ref="F869:G886" si="89">C869-D869</f>
        <v>1279190</v>
      </c>
      <c r="G869" s="20">
        <f t="shared" si="89"/>
        <v>24907492.699999999</v>
      </c>
    </row>
    <row r="870" spans="1:7" s="18" customFormat="1" ht="15" customHeight="1" x14ac:dyDescent="0.25">
      <c r="A870" s="18" t="s">
        <v>22</v>
      </c>
      <c r="B870" s="19">
        <v>100</v>
      </c>
      <c r="C870" s="20">
        <v>23352596</v>
      </c>
      <c r="D870" s="20">
        <v>23352596</v>
      </c>
      <c r="E870" s="20">
        <v>4035011.35</v>
      </c>
      <c r="F870" s="20">
        <f t="shared" si="89"/>
        <v>0</v>
      </c>
      <c r="G870" s="20">
        <f t="shared" si="89"/>
        <v>19317584.649999999</v>
      </c>
    </row>
    <row r="871" spans="1:7" ht="15" customHeight="1" x14ac:dyDescent="0.25">
      <c r="A871" s="15" t="s">
        <v>23</v>
      </c>
      <c r="B871" s="12">
        <v>50101010</v>
      </c>
      <c r="C871" s="16">
        <v>15653016</v>
      </c>
      <c r="D871" s="16">
        <v>15653016</v>
      </c>
      <c r="E871" s="16">
        <v>3109874.17</v>
      </c>
      <c r="F871" s="16">
        <f t="shared" si="89"/>
        <v>0</v>
      </c>
      <c r="G871" s="16">
        <f t="shared" si="89"/>
        <v>12543141.83</v>
      </c>
    </row>
    <row r="872" spans="1:7" ht="15" customHeight="1" x14ac:dyDescent="0.25">
      <c r="A872" s="15" t="s">
        <v>25</v>
      </c>
      <c r="B872" s="12">
        <v>50102010</v>
      </c>
      <c r="C872" s="16">
        <v>816000</v>
      </c>
      <c r="D872" s="16">
        <v>816000</v>
      </c>
      <c r="E872" s="16">
        <v>174000</v>
      </c>
      <c r="F872" s="16">
        <f t="shared" si="89"/>
        <v>0</v>
      </c>
      <c r="G872" s="16">
        <f t="shared" si="89"/>
        <v>642000</v>
      </c>
    </row>
    <row r="873" spans="1:7" ht="15" customHeight="1" x14ac:dyDescent="0.25">
      <c r="A873" s="15" t="s">
        <v>26</v>
      </c>
      <c r="B873" s="12">
        <v>50102020</v>
      </c>
      <c r="C873" s="16">
        <v>216000</v>
      </c>
      <c r="D873" s="16">
        <v>216000</v>
      </c>
      <c r="E873" s="16">
        <v>45500</v>
      </c>
      <c r="F873" s="16">
        <f t="shared" si="89"/>
        <v>0</v>
      </c>
      <c r="G873" s="16">
        <f t="shared" si="89"/>
        <v>170500</v>
      </c>
    </row>
    <row r="874" spans="1:7" ht="15" customHeight="1" x14ac:dyDescent="0.25">
      <c r="A874" s="15" t="s">
        <v>27</v>
      </c>
      <c r="B874" s="12">
        <v>50102030</v>
      </c>
      <c r="C874" s="16">
        <v>216000</v>
      </c>
      <c r="D874" s="16">
        <v>216000</v>
      </c>
      <c r="E874" s="16">
        <v>17000</v>
      </c>
      <c r="F874" s="16">
        <f t="shared" si="89"/>
        <v>0</v>
      </c>
      <c r="G874" s="16">
        <f t="shared" si="89"/>
        <v>199000</v>
      </c>
    </row>
    <row r="875" spans="1:7" ht="15" customHeight="1" x14ac:dyDescent="0.25">
      <c r="A875" s="15" t="s">
        <v>28</v>
      </c>
      <c r="B875" s="12">
        <v>50102040</v>
      </c>
      <c r="C875" s="16">
        <v>238000</v>
      </c>
      <c r="D875" s="16">
        <v>238000</v>
      </c>
      <c r="E875" s="16">
        <v>203000</v>
      </c>
      <c r="F875" s="16">
        <f t="shared" si="89"/>
        <v>0</v>
      </c>
      <c r="G875" s="16">
        <f t="shared" si="89"/>
        <v>35000</v>
      </c>
    </row>
    <row r="876" spans="1:7" ht="15" customHeight="1" x14ac:dyDescent="0.25">
      <c r="A876" s="15" t="s">
        <v>30</v>
      </c>
      <c r="B876" s="12">
        <v>50102120</v>
      </c>
      <c r="C876" s="16">
        <v>15000</v>
      </c>
      <c r="D876" s="16">
        <v>15000</v>
      </c>
      <c r="E876" s="16">
        <v>0</v>
      </c>
      <c r="F876" s="16">
        <f t="shared" si="89"/>
        <v>0</v>
      </c>
      <c r="G876" s="16">
        <f t="shared" si="89"/>
        <v>15000</v>
      </c>
    </row>
    <row r="877" spans="1:7" ht="15" customHeight="1" x14ac:dyDescent="0.25">
      <c r="A877" s="15" t="s">
        <v>31</v>
      </c>
      <c r="B877" s="12">
        <v>50102130</v>
      </c>
      <c r="C877" s="16">
        <v>626000</v>
      </c>
      <c r="D877" s="16">
        <v>626000</v>
      </c>
      <c r="E877" s="16">
        <v>10191.23</v>
      </c>
      <c r="F877" s="16">
        <f t="shared" si="89"/>
        <v>0</v>
      </c>
      <c r="G877" s="16">
        <f t="shared" si="89"/>
        <v>615808.77</v>
      </c>
    </row>
    <row r="878" spans="1:7" ht="15" customHeight="1" x14ac:dyDescent="0.25">
      <c r="A878" s="15" t="s">
        <v>32</v>
      </c>
      <c r="B878" s="12">
        <v>50102140</v>
      </c>
      <c r="C878" s="16">
        <v>1304418</v>
      </c>
      <c r="D878" s="16">
        <v>1304418</v>
      </c>
      <c r="E878" s="16">
        <v>0</v>
      </c>
      <c r="F878" s="16">
        <f t="shared" si="89"/>
        <v>0</v>
      </c>
      <c r="G878" s="16">
        <f t="shared" si="89"/>
        <v>1304418</v>
      </c>
    </row>
    <row r="879" spans="1:7" ht="15" customHeight="1" x14ac:dyDescent="0.25">
      <c r="A879" s="15" t="s">
        <v>33</v>
      </c>
      <c r="B879" s="12">
        <v>50102150</v>
      </c>
      <c r="C879" s="16">
        <v>170000</v>
      </c>
      <c r="D879" s="16">
        <v>170000</v>
      </c>
      <c r="E879" s="16">
        <v>0</v>
      </c>
      <c r="F879" s="16">
        <f t="shared" si="89"/>
        <v>0</v>
      </c>
      <c r="G879" s="16">
        <f t="shared" si="89"/>
        <v>170000</v>
      </c>
    </row>
    <row r="880" spans="1:7" ht="15" customHeight="1" x14ac:dyDescent="0.25">
      <c r="A880" s="15" t="s">
        <v>152</v>
      </c>
      <c r="B880" s="12">
        <v>50102990</v>
      </c>
      <c r="C880" s="16">
        <v>1304418</v>
      </c>
      <c r="D880" s="16">
        <v>1304418</v>
      </c>
      <c r="E880" s="16">
        <v>0</v>
      </c>
      <c r="F880" s="16">
        <f t="shared" si="89"/>
        <v>0</v>
      </c>
      <c r="G880" s="16">
        <f t="shared" si="89"/>
        <v>1304418</v>
      </c>
    </row>
    <row r="881" spans="1:7" ht="15" customHeight="1" x14ac:dyDescent="0.25">
      <c r="A881" s="15" t="s">
        <v>139</v>
      </c>
      <c r="B881" s="12">
        <v>50102990</v>
      </c>
      <c r="C881" s="16">
        <v>238000</v>
      </c>
      <c r="D881" s="16">
        <v>238000</v>
      </c>
      <c r="E881" s="16">
        <v>0</v>
      </c>
      <c r="F881" s="16">
        <f t="shared" si="89"/>
        <v>0</v>
      </c>
      <c r="G881" s="16">
        <f t="shared" si="89"/>
        <v>238000</v>
      </c>
    </row>
    <row r="882" spans="1:7" ht="15" customHeight="1" x14ac:dyDescent="0.25">
      <c r="A882" s="15" t="s">
        <v>36</v>
      </c>
      <c r="B882" s="12">
        <v>50103010</v>
      </c>
      <c r="C882" s="16">
        <v>1878362</v>
      </c>
      <c r="D882" s="16">
        <v>1878362</v>
      </c>
      <c r="E882" s="16">
        <v>373184.87</v>
      </c>
      <c r="F882" s="16">
        <f t="shared" si="89"/>
        <v>0</v>
      </c>
      <c r="G882" s="16">
        <f t="shared" si="89"/>
        <v>1505177.13</v>
      </c>
    </row>
    <row r="883" spans="1:7" ht="15" customHeight="1" x14ac:dyDescent="0.25">
      <c r="A883" s="15" t="s">
        <v>37</v>
      </c>
      <c r="B883" s="12">
        <v>50103020</v>
      </c>
      <c r="C883" s="16">
        <v>81600</v>
      </c>
      <c r="D883" s="16">
        <v>81600</v>
      </c>
      <c r="E883" s="16">
        <v>17400</v>
      </c>
      <c r="F883" s="16">
        <f t="shared" si="89"/>
        <v>0</v>
      </c>
      <c r="G883" s="16">
        <f t="shared" si="89"/>
        <v>64200</v>
      </c>
    </row>
    <row r="884" spans="1:7" ht="15" customHeight="1" x14ac:dyDescent="0.25">
      <c r="A884" s="15" t="s">
        <v>38</v>
      </c>
      <c r="B884" s="12">
        <v>50103030</v>
      </c>
      <c r="C884" s="16">
        <v>384982</v>
      </c>
      <c r="D884" s="16">
        <v>384982</v>
      </c>
      <c r="E884" s="16">
        <v>76161.08</v>
      </c>
      <c r="F884" s="16">
        <f t="shared" si="89"/>
        <v>0</v>
      </c>
      <c r="G884" s="16">
        <f t="shared" si="89"/>
        <v>308820.92</v>
      </c>
    </row>
    <row r="885" spans="1:7" ht="15" customHeight="1" x14ac:dyDescent="0.25">
      <c r="A885" s="15" t="s">
        <v>39</v>
      </c>
      <c r="B885" s="12">
        <v>50103040</v>
      </c>
      <c r="C885" s="16">
        <v>40800</v>
      </c>
      <c r="D885" s="16">
        <v>40800</v>
      </c>
      <c r="E885" s="16">
        <v>8700</v>
      </c>
      <c r="F885" s="16">
        <f t="shared" si="89"/>
        <v>0</v>
      </c>
      <c r="G885" s="16">
        <f t="shared" si="89"/>
        <v>32100</v>
      </c>
    </row>
    <row r="886" spans="1:7" ht="15" customHeight="1" x14ac:dyDescent="0.25">
      <c r="A886" s="15" t="s">
        <v>163</v>
      </c>
      <c r="B886" s="12">
        <v>50104990</v>
      </c>
      <c r="C886" s="16">
        <v>170000</v>
      </c>
      <c r="D886" s="16">
        <v>170000</v>
      </c>
      <c r="E886" s="16">
        <v>0</v>
      </c>
      <c r="F886" s="16">
        <f t="shared" si="89"/>
        <v>0</v>
      </c>
      <c r="G886" s="16">
        <f t="shared" si="89"/>
        <v>170000</v>
      </c>
    </row>
    <row r="887" spans="1:7" ht="15" customHeight="1" x14ac:dyDescent="0.25">
      <c r="B887" s="12"/>
    </row>
    <row r="888" spans="1:7" s="18" customFormat="1" ht="15" customHeight="1" x14ac:dyDescent="0.25">
      <c r="A888" s="18" t="s">
        <v>41</v>
      </c>
      <c r="B888" s="19">
        <v>200</v>
      </c>
      <c r="C888" s="20">
        <v>5637390</v>
      </c>
      <c r="D888" s="20">
        <v>4358200</v>
      </c>
      <c r="E888" s="20">
        <v>768291.95</v>
      </c>
      <c r="F888" s="20">
        <f t="shared" ref="F888:G906" si="90">C888-D888</f>
        <v>1279190</v>
      </c>
      <c r="G888" s="20">
        <f t="shared" si="90"/>
        <v>3589908.05</v>
      </c>
    </row>
    <row r="889" spans="1:7" s="18" customFormat="1" ht="15" customHeight="1" x14ac:dyDescent="0.25">
      <c r="A889" s="21" t="s">
        <v>688</v>
      </c>
      <c r="B889" s="19"/>
      <c r="C889" s="20">
        <f>SUM(C890:C906)</f>
        <v>3272590</v>
      </c>
      <c r="D889" s="20">
        <f t="shared" ref="D889:E889" si="91">SUM(D890:D906)</f>
        <v>2296900</v>
      </c>
      <c r="E889" s="20">
        <f t="shared" si="91"/>
        <v>677240.75</v>
      </c>
      <c r="F889" s="20">
        <f t="shared" si="90"/>
        <v>975690</v>
      </c>
      <c r="G889" s="20">
        <f t="shared" si="90"/>
        <v>1619659.25</v>
      </c>
    </row>
    <row r="890" spans="1:7" ht="15" customHeight="1" x14ac:dyDescent="0.25">
      <c r="A890" s="15" t="s">
        <v>57</v>
      </c>
      <c r="B890" s="12">
        <v>50201010</v>
      </c>
      <c r="C890" s="16">
        <v>175370</v>
      </c>
      <c r="D890" s="16">
        <v>100000</v>
      </c>
      <c r="E890" s="16">
        <v>54210</v>
      </c>
      <c r="F890" s="16">
        <f t="shared" si="90"/>
        <v>75370</v>
      </c>
      <c r="G890" s="16">
        <f t="shared" si="90"/>
        <v>45790</v>
      </c>
    </row>
    <row r="891" spans="1:7" ht="15" customHeight="1" x14ac:dyDescent="0.25">
      <c r="A891" s="15" t="s">
        <v>58</v>
      </c>
      <c r="B891" s="12">
        <v>50202010</v>
      </c>
      <c r="C891" s="16">
        <v>200000</v>
      </c>
      <c r="D891" s="16">
        <v>75000</v>
      </c>
      <c r="E891" s="16">
        <v>52680</v>
      </c>
      <c r="F891" s="16">
        <f t="shared" si="90"/>
        <v>125000</v>
      </c>
      <c r="G891" s="16">
        <f t="shared" si="90"/>
        <v>22320</v>
      </c>
    </row>
    <row r="892" spans="1:7" ht="15" customHeight="1" x14ac:dyDescent="0.25">
      <c r="A892" s="15" t="s">
        <v>59</v>
      </c>
      <c r="B892" s="12">
        <v>50203010</v>
      </c>
      <c r="C892" s="16">
        <v>243036</v>
      </c>
      <c r="D892" s="16">
        <v>243036</v>
      </c>
      <c r="E892" s="16">
        <v>155845</v>
      </c>
      <c r="F892" s="16">
        <f t="shared" si="90"/>
        <v>0</v>
      </c>
      <c r="G892" s="16">
        <f t="shared" si="90"/>
        <v>87191</v>
      </c>
    </row>
    <row r="893" spans="1:7" ht="15" customHeight="1" x14ac:dyDescent="0.25">
      <c r="A893" s="15" t="s">
        <v>164</v>
      </c>
      <c r="B893" s="12">
        <v>50203020</v>
      </c>
      <c r="C893" s="16">
        <v>72000</v>
      </c>
      <c r="D893" s="16">
        <v>72000</v>
      </c>
      <c r="E893" s="16">
        <v>0</v>
      </c>
      <c r="F893" s="16">
        <f t="shared" si="90"/>
        <v>0</v>
      </c>
      <c r="G893" s="16">
        <f t="shared" si="90"/>
        <v>72000</v>
      </c>
    </row>
    <row r="894" spans="1:7" ht="15" customHeight="1" x14ac:dyDescent="0.25">
      <c r="A894" s="15" t="s">
        <v>165</v>
      </c>
      <c r="B894" s="12">
        <v>50203020</v>
      </c>
      <c r="C894" s="16">
        <v>200000</v>
      </c>
      <c r="D894" s="16">
        <v>200000</v>
      </c>
      <c r="E894" s="16">
        <v>0</v>
      </c>
      <c r="F894" s="16">
        <f t="shared" si="90"/>
        <v>0</v>
      </c>
      <c r="G894" s="16">
        <f t="shared" si="90"/>
        <v>200000</v>
      </c>
    </row>
    <row r="895" spans="1:7" ht="15" customHeight="1" x14ac:dyDescent="0.25">
      <c r="A895" s="15" t="s">
        <v>75</v>
      </c>
      <c r="B895" s="12">
        <v>50203090</v>
      </c>
      <c r="C895" s="16">
        <v>1368840</v>
      </c>
      <c r="D895" s="16">
        <v>840840</v>
      </c>
      <c r="E895" s="16">
        <v>125141.75</v>
      </c>
      <c r="F895" s="16">
        <f t="shared" si="90"/>
        <v>528000</v>
      </c>
      <c r="G895" s="16">
        <f t="shared" si="90"/>
        <v>715698.25</v>
      </c>
    </row>
    <row r="896" spans="1:7" ht="15" customHeight="1" x14ac:dyDescent="0.25">
      <c r="A896" s="15" t="s">
        <v>62</v>
      </c>
      <c r="B896" s="12">
        <v>50203210</v>
      </c>
      <c r="C896" s="16">
        <v>165550</v>
      </c>
      <c r="D896" s="16">
        <v>165550</v>
      </c>
      <c r="E896" s="16">
        <v>90850</v>
      </c>
      <c r="F896" s="16">
        <f t="shared" si="90"/>
        <v>0</v>
      </c>
      <c r="G896" s="16">
        <f t="shared" si="90"/>
        <v>74700</v>
      </c>
    </row>
    <row r="897" spans="1:7" ht="15" customHeight="1" x14ac:dyDescent="0.25">
      <c r="A897" s="15" t="s">
        <v>111</v>
      </c>
      <c r="B897" s="12">
        <v>50203220</v>
      </c>
      <c r="C897" s="16">
        <v>90000</v>
      </c>
      <c r="D897" s="16">
        <v>90000</v>
      </c>
      <c r="E897" s="16">
        <v>0</v>
      </c>
      <c r="F897" s="16">
        <f t="shared" si="90"/>
        <v>0</v>
      </c>
      <c r="G897" s="16">
        <f t="shared" si="90"/>
        <v>90000</v>
      </c>
    </row>
    <row r="898" spans="1:7" ht="15" customHeight="1" x14ac:dyDescent="0.25">
      <c r="A898" s="15" t="s">
        <v>63</v>
      </c>
      <c r="B898" s="12">
        <v>50203990</v>
      </c>
      <c r="C898" s="16">
        <v>80700</v>
      </c>
      <c r="D898" s="16">
        <v>80700</v>
      </c>
      <c r="E898" s="16">
        <v>26550</v>
      </c>
      <c r="F898" s="16">
        <f t="shared" si="90"/>
        <v>0</v>
      </c>
      <c r="G898" s="16">
        <f t="shared" si="90"/>
        <v>54150</v>
      </c>
    </row>
    <row r="899" spans="1:7" ht="15" customHeight="1" x14ac:dyDescent="0.25">
      <c r="A899" s="15" t="s">
        <v>64</v>
      </c>
      <c r="B899" s="12">
        <v>50204010</v>
      </c>
      <c r="C899" s="16">
        <v>26000</v>
      </c>
      <c r="D899" s="16">
        <v>13120</v>
      </c>
      <c r="E899" s="16">
        <v>6400</v>
      </c>
      <c r="F899" s="16">
        <f t="shared" si="90"/>
        <v>12880</v>
      </c>
      <c r="G899" s="16">
        <f t="shared" si="90"/>
        <v>6720</v>
      </c>
    </row>
    <row r="900" spans="1:7" ht="15" customHeight="1" x14ac:dyDescent="0.25">
      <c r="A900" s="15" t="s">
        <v>65</v>
      </c>
      <c r="B900" s="12">
        <v>50205010</v>
      </c>
      <c r="C900" s="16">
        <v>60000</v>
      </c>
      <c r="D900" s="16">
        <v>60000</v>
      </c>
      <c r="E900" s="16">
        <v>660</v>
      </c>
      <c r="F900" s="16">
        <f t="shared" si="90"/>
        <v>0</v>
      </c>
      <c r="G900" s="16">
        <f t="shared" si="90"/>
        <v>59340</v>
      </c>
    </row>
    <row r="901" spans="1:7" ht="15" customHeight="1" x14ac:dyDescent="0.25">
      <c r="A901" s="15" t="s">
        <v>128</v>
      </c>
      <c r="B901" s="12">
        <v>50205020</v>
      </c>
      <c r="C901" s="16">
        <v>29880</v>
      </c>
      <c r="D901" s="16">
        <v>14940</v>
      </c>
      <c r="E901" s="16">
        <v>9960</v>
      </c>
      <c r="F901" s="16">
        <f t="shared" si="90"/>
        <v>14940</v>
      </c>
      <c r="G901" s="16">
        <f t="shared" si="90"/>
        <v>4980</v>
      </c>
    </row>
    <row r="902" spans="1:7" ht="15" customHeight="1" x14ac:dyDescent="0.25">
      <c r="A902" s="15" t="s">
        <v>129</v>
      </c>
      <c r="B902" s="12">
        <v>50205020</v>
      </c>
      <c r="C902" s="16">
        <v>102000</v>
      </c>
      <c r="D902" s="16">
        <v>51000</v>
      </c>
      <c r="E902" s="16">
        <v>24000</v>
      </c>
      <c r="F902" s="16">
        <f t="shared" si="90"/>
        <v>51000</v>
      </c>
      <c r="G902" s="16">
        <f t="shared" si="90"/>
        <v>27000</v>
      </c>
    </row>
    <row r="903" spans="1:7" ht="15" customHeight="1" x14ac:dyDescent="0.25">
      <c r="A903" s="15" t="s">
        <v>68</v>
      </c>
      <c r="B903" s="12">
        <v>50213050</v>
      </c>
      <c r="C903" s="16">
        <v>20000</v>
      </c>
      <c r="D903" s="16">
        <v>20000</v>
      </c>
      <c r="E903" s="16">
        <v>19294</v>
      </c>
      <c r="F903" s="16">
        <f t="shared" si="90"/>
        <v>0</v>
      </c>
      <c r="G903" s="16">
        <f t="shared" si="90"/>
        <v>706</v>
      </c>
    </row>
    <row r="904" spans="1:7" ht="15" customHeight="1" x14ac:dyDescent="0.25">
      <c r="A904" s="15" t="s">
        <v>114</v>
      </c>
      <c r="B904" s="12">
        <v>50213210</v>
      </c>
      <c r="C904" s="16">
        <v>70714</v>
      </c>
      <c r="D904" s="16">
        <v>70714</v>
      </c>
      <c r="E904" s="16">
        <v>20900</v>
      </c>
      <c r="F904" s="16">
        <f t="shared" si="90"/>
        <v>0</v>
      </c>
      <c r="G904" s="16">
        <f t="shared" si="90"/>
        <v>49814</v>
      </c>
    </row>
    <row r="905" spans="1:7" ht="15" customHeight="1" x14ac:dyDescent="0.25">
      <c r="A905" s="15" t="s">
        <v>52</v>
      </c>
      <c r="B905" s="12">
        <v>50216020</v>
      </c>
      <c r="C905" s="16">
        <v>268500</v>
      </c>
      <c r="D905" s="16">
        <v>150000</v>
      </c>
      <c r="E905" s="16">
        <v>66750</v>
      </c>
      <c r="F905" s="16">
        <f t="shared" si="90"/>
        <v>118500</v>
      </c>
      <c r="G905" s="16">
        <f t="shared" si="90"/>
        <v>83250</v>
      </c>
    </row>
    <row r="906" spans="1:7" ht="15" customHeight="1" x14ac:dyDescent="0.25">
      <c r="A906" s="15" t="s">
        <v>166</v>
      </c>
      <c r="B906" s="12">
        <v>50301040</v>
      </c>
      <c r="C906" s="16">
        <v>100000</v>
      </c>
      <c r="D906" s="16">
        <v>50000</v>
      </c>
      <c r="E906" s="16">
        <v>24000</v>
      </c>
      <c r="F906" s="16">
        <f t="shared" si="90"/>
        <v>50000</v>
      </c>
      <c r="G906" s="16">
        <f t="shared" si="90"/>
        <v>26000</v>
      </c>
    </row>
    <row r="907" spans="1:7" ht="15" customHeight="1" x14ac:dyDescent="0.25">
      <c r="B907" s="12"/>
    </row>
    <row r="908" spans="1:7" s="18" customFormat="1" ht="15" customHeight="1" x14ac:dyDescent="0.25">
      <c r="A908" s="18" t="s">
        <v>167</v>
      </c>
      <c r="B908" s="19"/>
      <c r="C908" s="20">
        <v>1164800</v>
      </c>
      <c r="D908" s="20">
        <v>969400</v>
      </c>
      <c r="E908" s="20">
        <v>15151.2</v>
      </c>
      <c r="F908" s="20">
        <f t="shared" ref="F908:G917" si="92">C908-D908</f>
        <v>195400</v>
      </c>
      <c r="G908" s="20">
        <f t="shared" si="92"/>
        <v>954248.8</v>
      </c>
    </row>
    <row r="909" spans="1:7" ht="15" customHeight="1" x14ac:dyDescent="0.25">
      <c r="A909" s="15" t="s">
        <v>57</v>
      </c>
      <c r="B909" s="12">
        <v>50201010</v>
      </c>
      <c r="C909" s="16">
        <v>60000</v>
      </c>
      <c r="D909" s="16">
        <v>30000</v>
      </c>
      <c r="E909" s="16">
        <v>12840</v>
      </c>
      <c r="F909" s="16">
        <f t="shared" si="92"/>
        <v>30000</v>
      </c>
      <c r="G909" s="16">
        <f t="shared" si="92"/>
        <v>17160</v>
      </c>
    </row>
    <row r="910" spans="1:7" ht="15" customHeight="1" x14ac:dyDescent="0.25">
      <c r="A910" s="15" t="s">
        <v>58</v>
      </c>
      <c r="B910" s="12">
        <v>50202010</v>
      </c>
      <c r="C910" s="16">
        <v>150000</v>
      </c>
      <c r="D910" s="16">
        <v>0</v>
      </c>
      <c r="E910" s="16">
        <v>0</v>
      </c>
      <c r="F910" s="16">
        <f t="shared" si="92"/>
        <v>150000</v>
      </c>
      <c r="G910" s="16">
        <f t="shared" si="92"/>
        <v>0</v>
      </c>
    </row>
    <row r="911" spans="1:7" ht="15" customHeight="1" x14ac:dyDescent="0.25">
      <c r="A911" s="15" t="s">
        <v>59</v>
      </c>
      <c r="B911" s="12">
        <v>50203010</v>
      </c>
      <c r="C911" s="16">
        <v>50000</v>
      </c>
      <c r="D911" s="16">
        <v>50000</v>
      </c>
      <c r="E911" s="16">
        <v>0</v>
      </c>
      <c r="F911" s="16">
        <f t="shared" si="92"/>
        <v>0</v>
      </c>
      <c r="G911" s="16">
        <f t="shared" si="92"/>
        <v>50000</v>
      </c>
    </row>
    <row r="912" spans="1:7" ht="15" customHeight="1" x14ac:dyDescent="0.25">
      <c r="A912" s="15" t="s">
        <v>75</v>
      </c>
      <c r="B912" s="12">
        <v>50203090</v>
      </c>
      <c r="C912" s="16">
        <v>15000</v>
      </c>
      <c r="D912" s="16">
        <v>15000</v>
      </c>
      <c r="E912" s="16">
        <v>2311.1999999999998</v>
      </c>
      <c r="F912" s="16">
        <f t="shared" si="92"/>
        <v>0</v>
      </c>
      <c r="G912" s="16">
        <f t="shared" si="92"/>
        <v>12688.8</v>
      </c>
    </row>
    <row r="913" spans="1:7" ht="15" customHeight="1" x14ac:dyDescent="0.25">
      <c r="A913" s="15" t="s">
        <v>63</v>
      </c>
      <c r="B913" s="12">
        <v>50203990</v>
      </c>
      <c r="C913" s="16">
        <v>400650</v>
      </c>
      <c r="D913" s="16">
        <v>400650</v>
      </c>
      <c r="E913" s="16">
        <v>0</v>
      </c>
      <c r="F913" s="16">
        <f t="shared" si="92"/>
        <v>0</v>
      </c>
      <c r="G913" s="16">
        <f t="shared" si="92"/>
        <v>400650</v>
      </c>
    </row>
    <row r="914" spans="1:7" ht="15" customHeight="1" x14ac:dyDescent="0.25">
      <c r="A914" s="15" t="s">
        <v>113</v>
      </c>
      <c r="B914" s="12">
        <v>50205020</v>
      </c>
      <c r="C914" s="16">
        <v>7200</v>
      </c>
      <c r="D914" s="16">
        <v>1800</v>
      </c>
      <c r="E914" s="16">
        <v>0</v>
      </c>
      <c r="F914" s="16">
        <f t="shared" si="92"/>
        <v>5400</v>
      </c>
      <c r="G914" s="16">
        <f t="shared" si="92"/>
        <v>1800</v>
      </c>
    </row>
    <row r="915" spans="1:7" ht="15" customHeight="1" x14ac:dyDescent="0.25">
      <c r="A915" s="15" t="s">
        <v>43</v>
      </c>
      <c r="B915" s="12">
        <v>50212990</v>
      </c>
      <c r="C915" s="16">
        <v>10000</v>
      </c>
      <c r="D915" s="16">
        <v>0</v>
      </c>
      <c r="E915" s="16">
        <v>0</v>
      </c>
      <c r="F915" s="16">
        <f t="shared" si="92"/>
        <v>10000</v>
      </c>
      <c r="G915" s="16">
        <f t="shared" si="92"/>
        <v>0</v>
      </c>
    </row>
    <row r="916" spans="1:7" ht="15" customHeight="1" x14ac:dyDescent="0.25">
      <c r="A916" s="15" t="s">
        <v>168</v>
      </c>
      <c r="B916" s="12">
        <v>50213040</v>
      </c>
      <c r="C916" s="16">
        <v>20000</v>
      </c>
      <c r="D916" s="16">
        <v>20000</v>
      </c>
      <c r="E916" s="16">
        <v>0</v>
      </c>
      <c r="F916" s="16">
        <f t="shared" si="92"/>
        <v>0</v>
      </c>
      <c r="G916" s="16">
        <f t="shared" si="92"/>
        <v>20000</v>
      </c>
    </row>
    <row r="917" spans="1:7" ht="15" customHeight="1" x14ac:dyDescent="0.25">
      <c r="A917" s="15" t="s">
        <v>77</v>
      </c>
      <c r="B917" s="12">
        <v>50299030</v>
      </c>
      <c r="C917" s="16">
        <v>451950</v>
      </c>
      <c r="D917" s="16">
        <v>451950</v>
      </c>
      <c r="E917" s="16">
        <v>0</v>
      </c>
      <c r="F917" s="16">
        <f t="shared" si="92"/>
        <v>0</v>
      </c>
      <c r="G917" s="16">
        <f t="shared" si="92"/>
        <v>451950</v>
      </c>
    </row>
    <row r="918" spans="1:7" ht="15" customHeight="1" x14ac:dyDescent="0.25">
      <c r="B918" s="12"/>
    </row>
    <row r="919" spans="1:7" s="18" customFormat="1" ht="15" customHeight="1" x14ac:dyDescent="0.25">
      <c r="A919" s="18" t="s">
        <v>169</v>
      </c>
      <c r="B919" s="19"/>
      <c r="C919" s="20">
        <v>1200000</v>
      </c>
      <c r="D919" s="20">
        <v>1091900</v>
      </c>
      <c r="E919" s="20">
        <v>75900</v>
      </c>
      <c r="F919" s="20">
        <f t="shared" ref="F919:G930" si="93">C919-D919</f>
        <v>108100</v>
      </c>
      <c r="G919" s="20">
        <f t="shared" si="93"/>
        <v>1016000</v>
      </c>
    </row>
    <row r="920" spans="1:7" ht="15" customHeight="1" x14ac:dyDescent="0.25">
      <c r="A920" s="15" t="s">
        <v>57</v>
      </c>
      <c r="B920" s="12">
        <v>50201010</v>
      </c>
      <c r="C920" s="16">
        <v>100000</v>
      </c>
      <c r="D920" s="16">
        <v>50000</v>
      </c>
      <c r="E920" s="16">
        <v>900</v>
      </c>
      <c r="F920" s="16">
        <f t="shared" si="93"/>
        <v>50000</v>
      </c>
      <c r="G920" s="16">
        <f t="shared" si="93"/>
        <v>49100</v>
      </c>
    </row>
    <row r="921" spans="1:7" ht="15" customHeight="1" x14ac:dyDescent="0.25">
      <c r="A921" s="15" t="s">
        <v>58</v>
      </c>
      <c r="B921" s="12">
        <v>50202010</v>
      </c>
      <c r="C921" s="16">
        <v>100000</v>
      </c>
      <c r="D921" s="16">
        <v>50000</v>
      </c>
      <c r="E921" s="16">
        <v>0</v>
      </c>
      <c r="F921" s="16">
        <f t="shared" si="93"/>
        <v>50000</v>
      </c>
      <c r="G921" s="16">
        <f t="shared" si="93"/>
        <v>50000</v>
      </c>
    </row>
    <row r="922" spans="1:7" ht="15" customHeight="1" x14ac:dyDescent="0.25">
      <c r="A922" s="15" t="s">
        <v>59</v>
      </c>
      <c r="B922" s="12">
        <v>50203010</v>
      </c>
      <c r="C922" s="16">
        <v>150000</v>
      </c>
      <c r="D922" s="16">
        <v>150000</v>
      </c>
      <c r="E922" s="16">
        <v>0</v>
      </c>
      <c r="F922" s="16">
        <f t="shared" si="93"/>
        <v>0</v>
      </c>
      <c r="G922" s="16">
        <f t="shared" si="93"/>
        <v>150000</v>
      </c>
    </row>
    <row r="923" spans="1:7" ht="15" customHeight="1" x14ac:dyDescent="0.25">
      <c r="A923" s="15" t="s">
        <v>75</v>
      </c>
      <c r="B923" s="12">
        <v>50203090</v>
      </c>
      <c r="C923" s="16">
        <v>15000</v>
      </c>
      <c r="D923" s="16">
        <v>15000</v>
      </c>
      <c r="E923" s="16">
        <v>0</v>
      </c>
      <c r="F923" s="16">
        <f t="shared" si="93"/>
        <v>0</v>
      </c>
      <c r="G923" s="16">
        <f t="shared" si="93"/>
        <v>15000</v>
      </c>
    </row>
    <row r="924" spans="1:7" ht="15" customHeight="1" x14ac:dyDescent="0.25">
      <c r="A924" s="15" t="s">
        <v>62</v>
      </c>
      <c r="B924" s="12">
        <v>50203210</v>
      </c>
      <c r="C924" s="16">
        <v>110500</v>
      </c>
      <c r="D924" s="16">
        <v>110500</v>
      </c>
      <c r="E924" s="16">
        <v>0</v>
      </c>
      <c r="F924" s="16">
        <f t="shared" si="93"/>
        <v>0</v>
      </c>
      <c r="G924" s="16">
        <f t="shared" si="93"/>
        <v>110500</v>
      </c>
    </row>
    <row r="925" spans="1:7" ht="15" customHeight="1" x14ac:dyDescent="0.25">
      <c r="A925" s="15" t="s">
        <v>63</v>
      </c>
      <c r="B925" s="12">
        <v>50203990</v>
      </c>
      <c r="C925" s="16">
        <v>125650</v>
      </c>
      <c r="D925" s="16">
        <v>125650</v>
      </c>
      <c r="E925" s="16">
        <v>0</v>
      </c>
      <c r="F925" s="16">
        <f t="shared" si="93"/>
        <v>0</v>
      </c>
      <c r="G925" s="16">
        <f t="shared" si="93"/>
        <v>125650</v>
      </c>
    </row>
    <row r="926" spans="1:7" ht="15" customHeight="1" x14ac:dyDescent="0.25">
      <c r="A926" s="15" t="s">
        <v>129</v>
      </c>
      <c r="B926" s="12">
        <v>50205020</v>
      </c>
      <c r="C926" s="16">
        <v>10800</v>
      </c>
      <c r="D926" s="16">
        <v>2700</v>
      </c>
      <c r="E926" s="16">
        <v>0</v>
      </c>
      <c r="F926" s="16">
        <f t="shared" si="93"/>
        <v>8100</v>
      </c>
      <c r="G926" s="16">
        <f t="shared" si="93"/>
        <v>2700</v>
      </c>
    </row>
    <row r="927" spans="1:7" ht="15" customHeight="1" x14ac:dyDescent="0.25">
      <c r="A927" s="15" t="s">
        <v>99</v>
      </c>
      <c r="B927" s="12">
        <v>50299010</v>
      </c>
      <c r="C927" s="16">
        <v>100000</v>
      </c>
      <c r="D927" s="16">
        <v>100000</v>
      </c>
      <c r="E927" s="16">
        <v>0</v>
      </c>
      <c r="F927" s="16">
        <f t="shared" si="93"/>
        <v>0</v>
      </c>
      <c r="G927" s="16">
        <f t="shared" si="93"/>
        <v>100000</v>
      </c>
    </row>
    <row r="928" spans="1:7" ht="15" customHeight="1" x14ac:dyDescent="0.25">
      <c r="A928" s="15" t="s">
        <v>76</v>
      </c>
      <c r="B928" s="12">
        <v>50299020</v>
      </c>
      <c r="C928" s="16">
        <v>200000</v>
      </c>
      <c r="D928" s="16">
        <v>200000</v>
      </c>
      <c r="E928" s="16">
        <v>0</v>
      </c>
      <c r="F928" s="16">
        <f t="shared" si="93"/>
        <v>0</v>
      </c>
      <c r="G928" s="16">
        <f t="shared" si="93"/>
        <v>200000</v>
      </c>
    </row>
    <row r="929" spans="1:7" ht="15" customHeight="1" x14ac:dyDescent="0.25">
      <c r="A929" s="15" t="s">
        <v>77</v>
      </c>
      <c r="B929" s="12">
        <v>50299030</v>
      </c>
      <c r="C929" s="16">
        <v>188050</v>
      </c>
      <c r="D929" s="16">
        <v>188050</v>
      </c>
      <c r="E929" s="16">
        <v>0</v>
      </c>
      <c r="F929" s="16">
        <f t="shared" si="93"/>
        <v>0</v>
      </c>
      <c r="G929" s="16">
        <f t="shared" si="93"/>
        <v>188050</v>
      </c>
    </row>
    <row r="930" spans="1:7" ht="15" customHeight="1" x14ac:dyDescent="0.25">
      <c r="A930" s="15" t="s">
        <v>71</v>
      </c>
      <c r="B930" s="12">
        <v>50299070</v>
      </c>
      <c r="C930" s="16">
        <v>100000</v>
      </c>
      <c r="D930" s="16">
        <v>100000</v>
      </c>
      <c r="E930" s="16">
        <v>75000</v>
      </c>
      <c r="F930" s="16">
        <f t="shared" si="93"/>
        <v>0</v>
      </c>
      <c r="G930" s="16">
        <f t="shared" si="93"/>
        <v>25000</v>
      </c>
    </row>
    <row r="931" spans="1:7" ht="15" customHeight="1" x14ac:dyDescent="0.25">
      <c r="B931" s="12"/>
    </row>
    <row r="932" spans="1:7" s="18" customFormat="1" ht="15" customHeight="1" x14ac:dyDescent="0.25">
      <c r="A932" s="18" t="s">
        <v>136</v>
      </c>
      <c r="B932" s="19">
        <v>300</v>
      </c>
      <c r="C932" s="20">
        <v>2000000</v>
      </c>
      <c r="D932" s="20">
        <v>2000000</v>
      </c>
      <c r="E932" s="20">
        <v>0</v>
      </c>
      <c r="F932" s="20">
        <f>C932-D932</f>
        <v>0</v>
      </c>
      <c r="G932" s="20">
        <f>D932-E932</f>
        <v>2000000</v>
      </c>
    </row>
    <row r="933" spans="1:7" ht="15" customHeight="1" x14ac:dyDescent="0.25">
      <c r="A933" s="15" t="s">
        <v>137</v>
      </c>
      <c r="B933" s="12">
        <v>10706010</v>
      </c>
      <c r="C933" s="16">
        <v>2000000</v>
      </c>
      <c r="D933" s="16">
        <v>2000000</v>
      </c>
      <c r="E933" s="16">
        <v>0</v>
      </c>
      <c r="F933" s="16">
        <f>C933-D933</f>
        <v>0</v>
      </c>
      <c r="G933" s="16">
        <f>D933-E933</f>
        <v>2000000</v>
      </c>
    </row>
    <row r="934" spans="1:7" ht="15" customHeight="1" x14ac:dyDescent="0.25">
      <c r="B934" s="12"/>
    </row>
    <row r="935" spans="1:7" ht="15" customHeight="1" x14ac:dyDescent="0.25">
      <c r="A935" s="18" t="s">
        <v>170</v>
      </c>
      <c r="B935" s="19">
        <v>1101</v>
      </c>
      <c r="C935" s="20">
        <v>21057648</v>
      </c>
      <c r="D935" s="20">
        <v>20139368</v>
      </c>
      <c r="E935" s="20">
        <v>3073992.35</v>
      </c>
      <c r="F935" s="20">
        <f t="shared" ref="F935:G951" si="94">C935-D935</f>
        <v>918280</v>
      </c>
      <c r="G935" s="20">
        <f t="shared" si="94"/>
        <v>17065375.649999999</v>
      </c>
    </row>
    <row r="936" spans="1:7" s="18" customFormat="1" ht="15" customHeight="1" x14ac:dyDescent="0.25">
      <c r="A936" s="18" t="s">
        <v>22</v>
      </c>
      <c r="B936" s="19">
        <v>100</v>
      </c>
      <c r="C936" s="20">
        <v>17692818</v>
      </c>
      <c r="D936" s="20">
        <v>17692818</v>
      </c>
      <c r="E936" s="20">
        <v>2835996.8</v>
      </c>
      <c r="F936" s="20">
        <f t="shared" si="94"/>
        <v>0</v>
      </c>
      <c r="G936" s="20">
        <f t="shared" si="94"/>
        <v>14856821.199999999</v>
      </c>
    </row>
    <row r="937" spans="1:7" ht="15" customHeight="1" x14ac:dyDescent="0.25">
      <c r="A937" s="15" t="s">
        <v>23</v>
      </c>
      <c r="B937" s="12">
        <v>50101010</v>
      </c>
      <c r="C937" s="16">
        <v>12216336</v>
      </c>
      <c r="D937" s="16">
        <v>12216336</v>
      </c>
      <c r="E937" s="16">
        <v>2173783.9500000002</v>
      </c>
      <c r="F937" s="16">
        <f t="shared" si="94"/>
        <v>0</v>
      </c>
      <c r="G937" s="16">
        <f t="shared" si="94"/>
        <v>10042552.050000001</v>
      </c>
    </row>
    <row r="938" spans="1:7" ht="15" customHeight="1" x14ac:dyDescent="0.25">
      <c r="A938" s="15" t="s">
        <v>25</v>
      </c>
      <c r="B938" s="12">
        <v>50102010</v>
      </c>
      <c r="C938" s="16">
        <v>576000</v>
      </c>
      <c r="D938" s="16">
        <v>576000</v>
      </c>
      <c r="E938" s="16">
        <v>114000</v>
      </c>
      <c r="F938" s="16">
        <f t="shared" si="94"/>
        <v>0</v>
      </c>
      <c r="G938" s="16">
        <f t="shared" si="94"/>
        <v>462000</v>
      </c>
    </row>
    <row r="939" spans="1:7" ht="15" customHeight="1" x14ac:dyDescent="0.25">
      <c r="A939" s="15" t="s">
        <v>26</v>
      </c>
      <c r="B939" s="12">
        <v>50102020</v>
      </c>
      <c r="C939" s="16">
        <v>216000</v>
      </c>
      <c r="D939" s="16">
        <v>216000</v>
      </c>
      <c r="E939" s="16">
        <v>54000</v>
      </c>
      <c r="F939" s="16">
        <f t="shared" si="94"/>
        <v>0</v>
      </c>
      <c r="G939" s="16">
        <f t="shared" si="94"/>
        <v>162000</v>
      </c>
    </row>
    <row r="940" spans="1:7" ht="15" customHeight="1" x14ac:dyDescent="0.25">
      <c r="A940" s="15" t="s">
        <v>27</v>
      </c>
      <c r="B940" s="12">
        <v>50102030</v>
      </c>
      <c r="C940" s="16">
        <v>216000</v>
      </c>
      <c r="D940" s="16">
        <v>216000</v>
      </c>
      <c r="E940" s="16">
        <v>25500</v>
      </c>
      <c r="F940" s="16">
        <f t="shared" si="94"/>
        <v>0</v>
      </c>
      <c r="G940" s="16">
        <f t="shared" si="94"/>
        <v>190500</v>
      </c>
    </row>
    <row r="941" spans="1:7" ht="15" customHeight="1" x14ac:dyDescent="0.25">
      <c r="A941" s="15" t="s">
        <v>28</v>
      </c>
      <c r="B941" s="12">
        <v>50102040</v>
      </c>
      <c r="C941" s="16">
        <v>168000</v>
      </c>
      <c r="D941" s="16">
        <v>168000</v>
      </c>
      <c r="E941" s="16">
        <v>133000</v>
      </c>
      <c r="F941" s="16">
        <f t="shared" si="94"/>
        <v>0</v>
      </c>
      <c r="G941" s="16">
        <f t="shared" si="94"/>
        <v>35000</v>
      </c>
    </row>
    <row r="942" spans="1:7" ht="15" customHeight="1" x14ac:dyDescent="0.25">
      <c r="A942" s="15" t="s">
        <v>30</v>
      </c>
      <c r="B942" s="12">
        <v>50102120</v>
      </c>
      <c r="C942" s="16">
        <v>5000</v>
      </c>
      <c r="D942" s="16">
        <v>5000</v>
      </c>
      <c r="E942" s="16">
        <v>5000</v>
      </c>
      <c r="F942" s="16">
        <f t="shared" si="94"/>
        <v>0</v>
      </c>
      <c r="G942" s="16">
        <f t="shared" si="94"/>
        <v>0</v>
      </c>
    </row>
    <row r="943" spans="1:7" ht="15" customHeight="1" x14ac:dyDescent="0.25">
      <c r="A943" s="15" t="s">
        <v>32</v>
      </c>
      <c r="B943" s="12">
        <v>50102140</v>
      </c>
      <c r="C943" s="16">
        <v>1018028</v>
      </c>
      <c r="D943" s="16">
        <v>1018028</v>
      </c>
      <c r="E943" s="16">
        <v>0</v>
      </c>
      <c r="F943" s="16">
        <f t="shared" si="94"/>
        <v>0</v>
      </c>
      <c r="G943" s="16">
        <f t="shared" si="94"/>
        <v>1018028</v>
      </c>
    </row>
    <row r="944" spans="1:7" ht="15" customHeight="1" x14ac:dyDescent="0.25">
      <c r="A944" s="15" t="s">
        <v>33</v>
      </c>
      <c r="B944" s="12">
        <v>50102150</v>
      </c>
      <c r="C944" s="16">
        <v>120000</v>
      </c>
      <c r="D944" s="16">
        <v>120000</v>
      </c>
      <c r="E944" s="16">
        <v>0</v>
      </c>
      <c r="F944" s="16">
        <f t="shared" si="94"/>
        <v>0</v>
      </c>
      <c r="G944" s="16">
        <f t="shared" si="94"/>
        <v>120000</v>
      </c>
    </row>
    <row r="945" spans="1:7" ht="15" customHeight="1" x14ac:dyDescent="0.25">
      <c r="A945" s="15" t="s">
        <v>94</v>
      </c>
      <c r="B945" s="12">
        <v>50102990</v>
      </c>
      <c r="C945" s="16">
        <v>168000</v>
      </c>
      <c r="D945" s="16">
        <v>168000</v>
      </c>
      <c r="E945" s="16">
        <v>0</v>
      </c>
      <c r="F945" s="16">
        <f t="shared" si="94"/>
        <v>0</v>
      </c>
      <c r="G945" s="16">
        <f t="shared" si="94"/>
        <v>168000</v>
      </c>
    </row>
    <row r="946" spans="1:7" ht="15" customHeight="1" x14ac:dyDescent="0.25">
      <c r="A946" s="15" t="s">
        <v>152</v>
      </c>
      <c r="B946" s="12">
        <v>50102990</v>
      </c>
      <c r="C946" s="16">
        <v>1018028</v>
      </c>
      <c r="D946" s="16">
        <v>1018028</v>
      </c>
      <c r="E946" s="16">
        <v>0</v>
      </c>
      <c r="F946" s="16">
        <f t="shared" si="94"/>
        <v>0</v>
      </c>
      <c r="G946" s="16">
        <f t="shared" si="94"/>
        <v>1018028</v>
      </c>
    </row>
    <row r="947" spans="1:7" ht="15" customHeight="1" x14ac:dyDescent="0.25">
      <c r="A947" s="15" t="s">
        <v>36</v>
      </c>
      <c r="B947" s="12">
        <v>50103010</v>
      </c>
      <c r="C947" s="16">
        <v>1465961</v>
      </c>
      <c r="D947" s="16">
        <v>1465961</v>
      </c>
      <c r="E947" s="16">
        <v>260854.07</v>
      </c>
      <c r="F947" s="16">
        <f t="shared" si="94"/>
        <v>0</v>
      </c>
      <c r="G947" s="16">
        <f t="shared" si="94"/>
        <v>1205106.93</v>
      </c>
    </row>
    <row r="948" spans="1:7" ht="15" customHeight="1" x14ac:dyDescent="0.25">
      <c r="A948" s="15" t="s">
        <v>37</v>
      </c>
      <c r="B948" s="12">
        <v>50103020</v>
      </c>
      <c r="C948" s="16">
        <v>57600</v>
      </c>
      <c r="D948" s="16">
        <v>57600</v>
      </c>
      <c r="E948" s="16">
        <v>11400</v>
      </c>
      <c r="F948" s="16">
        <f t="shared" si="94"/>
        <v>0</v>
      </c>
      <c r="G948" s="16">
        <f t="shared" si="94"/>
        <v>46200</v>
      </c>
    </row>
    <row r="949" spans="1:7" ht="15" customHeight="1" x14ac:dyDescent="0.25">
      <c r="A949" s="15" t="s">
        <v>38</v>
      </c>
      <c r="B949" s="12">
        <v>50103030</v>
      </c>
      <c r="C949" s="16">
        <v>299065</v>
      </c>
      <c r="D949" s="16">
        <v>299065</v>
      </c>
      <c r="E949" s="16">
        <v>52758.78</v>
      </c>
      <c r="F949" s="16">
        <f t="shared" si="94"/>
        <v>0</v>
      </c>
      <c r="G949" s="16">
        <f t="shared" si="94"/>
        <v>246306.22</v>
      </c>
    </row>
    <row r="950" spans="1:7" ht="15" customHeight="1" x14ac:dyDescent="0.25">
      <c r="A950" s="15" t="s">
        <v>39</v>
      </c>
      <c r="B950" s="12">
        <v>50103040</v>
      </c>
      <c r="C950" s="16">
        <v>28800</v>
      </c>
      <c r="D950" s="16">
        <v>28800</v>
      </c>
      <c r="E950" s="16">
        <v>5700</v>
      </c>
      <c r="F950" s="16">
        <f t="shared" si="94"/>
        <v>0</v>
      </c>
      <c r="G950" s="16">
        <f t="shared" si="94"/>
        <v>23100</v>
      </c>
    </row>
    <row r="951" spans="1:7" ht="15" customHeight="1" x14ac:dyDescent="0.25">
      <c r="A951" s="15" t="s">
        <v>96</v>
      </c>
      <c r="B951" s="12">
        <v>50104990</v>
      </c>
      <c r="C951" s="16">
        <v>120000</v>
      </c>
      <c r="D951" s="16">
        <v>120000</v>
      </c>
      <c r="E951" s="16">
        <v>0</v>
      </c>
      <c r="F951" s="16">
        <f t="shared" si="94"/>
        <v>0</v>
      </c>
      <c r="G951" s="16">
        <f t="shared" si="94"/>
        <v>120000</v>
      </c>
    </row>
    <row r="952" spans="1:7" ht="15" customHeight="1" x14ac:dyDescent="0.25">
      <c r="B952" s="12"/>
    </row>
    <row r="953" spans="1:7" s="18" customFormat="1" ht="15" customHeight="1" x14ac:dyDescent="0.25">
      <c r="A953" s="18" t="s">
        <v>41</v>
      </c>
      <c r="B953" s="19">
        <v>200</v>
      </c>
      <c r="C953" s="20">
        <v>3364830</v>
      </c>
      <c r="D953" s="20">
        <v>2446550</v>
      </c>
      <c r="E953" s="20">
        <v>237995.55</v>
      </c>
      <c r="F953" s="20">
        <f t="shared" ref="F953:G968" si="95">C953-D953</f>
        <v>918280</v>
      </c>
      <c r="G953" s="20">
        <f t="shared" si="95"/>
        <v>2208554.4500000002</v>
      </c>
    </row>
    <row r="954" spans="1:7" s="18" customFormat="1" ht="15" customHeight="1" x14ac:dyDescent="0.25">
      <c r="A954" s="21" t="s">
        <v>688</v>
      </c>
      <c r="B954" s="19"/>
      <c r="C954" s="20">
        <f>SUM(C955:C968)</f>
        <v>1623330</v>
      </c>
      <c r="D954" s="20">
        <f t="shared" ref="D954:E954" si="96">SUM(D955:D968)</f>
        <v>1200050</v>
      </c>
      <c r="E954" s="20">
        <f t="shared" si="96"/>
        <v>115135.15</v>
      </c>
      <c r="F954" s="20">
        <f t="shared" si="95"/>
        <v>423280</v>
      </c>
      <c r="G954" s="20">
        <f t="shared" si="95"/>
        <v>1084914.8500000001</v>
      </c>
    </row>
    <row r="955" spans="1:7" ht="15" customHeight="1" x14ac:dyDescent="0.25">
      <c r="A955" s="15" t="s">
        <v>57</v>
      </c>
      <c r="B955" s="12">
        <v>50201010</v>
      </c>
      <c r="C955" s="16">
        <v>95000</v>
      </c>
      <c r="D955" s="16">
        <v>95000</v>
      </c>
      <c r="E955" s="16">
        <v>20180</v>
      </c>
      <c r="F955" s="16">
        <f t="shared" si="95"/>
        <v>0</v>
      </c>
      <c r="G955" s="16">
        <f t="shared" si="95"/>
        <v>74820</v>
      </c>
    </row>
    <row r="956" spans="1:7" ht="15" customHeight="1" x14ac:dyDescent="0.25">
      <c r="A956" s="15" t="s">
        <v>58</v>
      </c>
      <c r="B956" s="12">
        <v>50202010</v>
      </c>
      <c r="C956" s="16">
        <v>96000</v>
      </c>
      <c r="D956" s="16">
        <v>96000</v>
      </c>
      <c r="E956" s="16">
        <v>12000</v>
      </c>
      <c r="F956" s="16">
        <f t="shared" si="95"/>
        <v>0</v>
      </c>
      <c r="G956" s="16">
        <f t="shared" si="95"/>
        <v>84000</v>
      </c>
    </row>
    <row r="957" spans="1:7" ht="15" customHeight="1" x14ac:dyDescent="0.25">
      <c r="A957" s="15" t="s">
        <v>59</v>
      </c>
      <c r="B957" s="12">
        <v>50203010</v>
      </c>
      <c r="C957" s="16">
        <v>170000</v>
      </c>
      <c r="D957" s="16">
        <v>170000</v>
      </c>
      <c r="E957" s="16">
        <v>0</v>
      </c>
      <c r="F957" s="16">
        <f t="shared" si="95"/>
        <v>0</v>
      </c>
      <c r="G957" s="16">
        <f t="shared" si="95"/>
        <v>170000</v>
      </c>
    </row>
    <row r="958" spans="1:7" ht="15" customHeight="1" x14ac:dyDescent="0.25">
      <c r="A958" s="15" t="s">
        <v>75</v>
      </c>
      <c r="B958" s="12">
        <v>50203090</v>
      </c>
      <c r="C958" s="16">
        <v>830280</v>
      </c>
      <c r="D958" s="16">
        <v>500000</v>
      </c>
      <c r="E958" s="16">
        <v>57455.15</v>
      </c>
      <c r="F958" s="16">
        <f t="shared" si="95"/>
        <v>330280</v>
      </c>
      <c r="G958" s="16">
        <f t="shared" si="95"/>
        <v>442544.85</v>
      </c>
    </row>
    <row r="959" spans="1:7" ht="15" customHeight="1" x14ac:dyDescent="0.25">
      <c r="A959" s="15" t="s">
        <v>62</v>
      </c>
      <c r="B959" s="12">
        <v>50203210</v>
      </c>
      <c r="C959" s="16">
        <v>138000</v>
      </c>
      <c r="D959" s="16">
        <v>138000</v>
      </c>
      <c r="E959" s="16">
        <v>0</v>
      </c>
      <c r="F959" s="16">
        <f t="shared" si="95"/>
        <v>0</v>
      </c>
      <c r="G959" s="16">
        <f t="shared" si="95"/>
        <v>138000</v>
      </c>
    </row>
    <row r="960" spans="1:7" ht="15" customHeight="1" x14ac:dyDescent="0.25">
      <c r="A960" s="15" t="s">
        <v>111</v>
      </c>
      <c r="B960" s="12">
        <v>50203220</v>
      </c>
      <c r="C960" s="16">
        <v>25850</v>
      </c>
      <c r="D960" s="16">
        <v>25850</v>
      </c>
      <c r="E960" s="16">
        <v>0</v>
      </c>
      <c r="F960" s="16">
        <f t="shared" si="95"/>
        <v>0</v>
      </c>
      <c r="G960" s="16">
        <f t="shared" si="95"/>
        <v>25850</v>
      </c>
    </row>
    <row r="961" spans="1:7" ht="15" customHeight="1" x14ac:dyDescent="0.25">
      <c r="A961" s="15" t="s">
        <v>63</v>
      </c>
      <c r="B961" s="12">
        <v>50203990</v>
      </c>
      <c r="C961" s="16">
        <v>60000</v>
      </c>
      <c r="D961" s="16">
        <v>60000</v>
      </c>
      <c r="E961" s="16">
        <v>0</v>
      </c>
      <c r="F961" s="16">
        <f t="shared" si="95"/>
        <v>0</v>
      </c>
      <c r="G961" s="16">
        <f t="shared" si="95"/>
        <v>60000</v>
      </c>
    </row>
    <row r="962" spans="1:7" ht="15" customHeight="1" x14ac:dyDescent="0.25">
      <c r="A962" s="15" t="s">
        <v>64</v>
      </c>
      <c r="B962" s="12">
        <v>50204010</v>
      </c>
      <c r="C962" s="16">
        <v>24000</v>
      </c>
      <c r="D962" s="16">
        <v>12000</v>
      </c>
      <c r="E962" s="16">
        <v>0</v>
      </c>
      <c r="F962" s="16">
        <f t="shared" si="95"/>
        <v>12000</v>
      </c>
      <c r="G962" s="16">
        <f t="shared" si="95"/>
        <v>12000</v>
      </c>
    </row>
    <row r="963" spans="1:7" ht="15" customHeight="1" x14ac:dyDescent="0.25">
      <c r="A963" s="15" t="s">
        <v>128</v>
      </c>
      <c r="B963" s="12">
        <v>50205020</v>
      </c>
      <c r="C963" s="16">
        <v>31200</v>
      </c>
      <c r="D963" s="16">
        <v>31200</v>
      </c>
      <c r="E963" s="16">
        <v>0</v>
      </c>
      <c r="F963" s="16">
        <f t="shared" si="95"/>
        <v>0</v>
      </c>
      <c r="G963" s="16">
        <f t="shared" si="95"/>
        <v>31200</v>
      </c>
    </row>
    <row r="964" spans="1:7" ht="15" customHeight="1" x14ac:dyDescent="0.25">
      <c r="A964" s="15" t="s">
        <v>129</v>
      </c>
      <c r="B964" s="12">
        <v>50205020</v>
      </c>
      <c r="C964" s="16">
        <v>108000</v>
      </c>
      <c r="D964" s="16">
        <v>27000</v>
      </c>
      <c r="E964" s="16">
        <v>25500</v>
      </c>
      <c r="F964" s="16">
        <f t="shared" si="95"/>
        <v>81000</v>
      </c>
      <c r="G964" s="16">
        <f t="shared" si="95"/>
        <v>1500</v>
      </c>
    </row>
    <row r="965" spans="1:7" ht="15" customHeight="1" x14ac:dyDescent="0.25">
      <c r="A965" s="15" t="s">
        <v>68</v>
      </c>
      <c r="B965" s="12">
        <v>50213050</v>
      </c>
      <c r="C965" s="16">
        <v>20000</v>
      </c>
      <c r="D965" s="16">
        <v>20000</v>
      </c>
      <c r="E965" s="16">
        <v>0</v>
      </c>
      <c r="F965" s="16">
        <f t="shared" si="95"/>
        <v>0</v>
      </c>
      <c r="G965" s="16">
        <f t="shared" si="95"/>
        <v>20000</v>
      </c>
    </row>
    <row r="966" spans="1:7" ht="15" customHeight="1" x14ac:dyDescent="0.25">
      <c r="A966" s="15" t="s">
        <v>171</v>
      </c>
      <c r="B966" s="12">
        <v>50213070</v>
      </c>
      <c r="C966" s="16">
        <v>10000</v>
      </c>
      <c r="D966" s="16">
        <v>10000</v>
      </c>
      <c r="E966" s="16">
        <v>0</v>
      </c>
      <c r="F966" s="16">
        <f t="shared" si="95"/>
        <v>0</v>
      </c>
      <c r="G966" s="16">
        <f t="shared" si="95"/>
        <v>10000</v>
      </c>
    </row>
    <row r="967" spans="1:7" ht="15" customHeight="1" x14ac:dyDescent="0.25">
      <c r="A967" s="15" t="s">
        <v>52</v>
      </c>
      <c r="B967" s="12">
        <v>50216020</v>
      </c>
      <c r="C967" s="16">
        <v>5000</v>
      </c>
      <c r="D967" s="16">
        <v>5000</v>
      </c>
      <c r="E967" s="16">
        <v>0</v>
      </c>
      <c r="F967" s="16">
        <f t="shared" si="95"/>
        <v>0</v>
      </c>
      <c r="G967" s="16">
        <f t="shared" si="95"/>
        <v>5000</v>
      </c>
    </row>
    <row r="968" spans="1:7" ht="15" customHeight="1" x14ac:dyDescent="0.25">
      <c r="A968" s="15" t="s">
        <v>76</v>
      </c>
      <c r="B968" s="12">
        <v>50299020</v>
      </c>
      <c r="C968" s="16">
        <v>10000</v>
      </c>
      <c r="D968" s="16">
        <v>10000</v>
      </c>
      <c r="E968" s="16">
        <v>0</v>
      </c>
      <c r="F968" s="16">
        <f t="shared" si="95"/>
        <v>0</v>
      </c>
      <c r="G968" s="16">
        <f t="shared" si="95"/>
        <v>10000</v>
      </c>
    </row>
    <row r="969" spans="1:7" ht="15" customHeight="1" x14ac:dyDescent="0.25">
      <c r="B969" s="12"/>
    </row>
    <row r="970" spans="1:7" s="18" customFormat="1" ht="15" customHeight="1" x14ac:dyDescent="0.25">
      <c r="A970" s="18" t="s">
        <v>172</v>
      </c>
      <c r="B970" s="19"/>
      <c r="C970" s="20">
        <v>340000</v>
      </c>
      <c r="D970" s="20">
        <v>190000</v>
      </c>
      <c r="E970" s="20">
        <v>67480</v>
      </c>
      <c r="F970" s="20">
        <f t="shared" ref="F970:G976" si="97">C970-D970</f>
        <v>150000</v>
      </c>
      <c r="G970" s="20">
        <f t="shared" si="97"/>
        <v>122520</v>
      </c>
    </row>
    <row r="971" spans="1:7" ht="15" customHeight="1" x14ac:dyDescent="0.25">
      <c r="A971" s="15" t="s">
        <v>57</v>
      </c>
      <c r="B971" s="12">
        <v>50201010</v>
      </c>
      <c r="C971" s="16">
        <v>50000</v>
      </c>
      <c r="D971" s="16">
        <v>50000</v>
      </c>
      <c r="E971" s="16">
        <v>47480</v>
      </c>
      <c r="F971" s="16">
        <f t="shared" si="97"/>
        <v>0</v>
      </c>
      <c r="G971" s="16">
        <f t="shared" si="97"/>
        <v>2520</v>
      </c>
    </row>
    <row r="972" spans="1:7" ht="15" customHeight="1" x14ac:dyDescent="0.25">
      <c r="A972" s="15" t="s">
        <v>58</v>
      </c>
      <c r="B972" s="12">
        <v>50202010</v>
      </c>
      <c r="C972" s="16">
        <v>50000</v>
      </c>
      <c r="D972" s="16">
        <v>50000</v>
      </c>
      <c r="E972" s="16">
        <v>20000</v>
      </c>
      <c r="F972" s="16">
        <f t="shared" si="97"/>
        <v>0</v>
      </c>
      <c r="G972" s="16">
        <f t="shared" si="97"/>
        <v>30000</v>
      </c>
    </row>
    <row r="973" spans="1:7" ht="15" customHeight="1" x14ac:dyDescent="0.25">
      <c r="A973" s="15" t="s">
        <v>59</v>
      </c>
      <c r="B973" s="12">
        <v>50203010</v>
      </c>
      <c r="C973" s="16">
        <v>10000</v>
      </c>
      <c r="D973" s="16">
        <v>10000</v>
      </c>
      <c r="E973" s="16">
        <v>0</v>
      </c>
      <c r="F973" s="16">
        <f t="shared" si="97"/>
        <v>0</v>
      </c>
      <c r="G973" s="16">
        <f t="shared" si="97"/>
        <v>10000</v>
      </c>
    </row>
    <row r="974" spans="1:7" ht="15" customHeight="1" x14ac:dyDescent="0.25">
      <c r="A974" s="15" t="s">
        <v>62</v>
      </c>
      <c r="B974" s="12">
        <v>50203210</v>
      </c>
      <c r="C974" s="16">
        <v>25000</v>
      </c>
      <c r="D974" s="16">
        <v>25000</v>
      </c>
      <c r="E974" s="16">
        <v>0</v>
      </c>
      <c r="F974" s="16">
        <f t="shared" si="97"/>
        <v>0</v>
      </c>
      <c r="G974" s="16">
        <f t="shared" si="97"/>
        <v>25000</v>
      </c>
    </row>
    <row r="975" spans="1:7" ht="15" customHeight="1" x14ac:dyDescent="0.25">
      <c r="A975" s="15" t="s">
        <v>63</v>
      </c>
      <c r="B975" s="12">
        <v>50203990</v>
      </c>
      <c r="C975" s="16">
        <v>5000</v>
      </c>
      <c r="D975" s="16">
        <v>5000</v>
      </c>
      <c r="E975" s="16">
        <v>0</v>
      </c>
      <c r="F975" s="16">
        <f t="shared" si="97"/>
        <v>0</v>
      </c>
      <c r="G975" s="16">
        <f t="shared" si="97"/>
        <v>5000</v>
      </c>
    </row>
    <row r="976" spans="1:7" ht="15" customHeight="1" x14ac:dyDescent="0.25">
      <c r="A976" s="15" t="s">
        <v>43</v>
      </c>
      <c r="B976" s="12">
        <v>50212990</v>
      </c>
      <c r="C976" s="16">
        <v>200000</v>
      </c>
      <c r="D976" s="16">
        <v>50000</v>
      </c>
      <c r="E976" s="16">
        <v>0</v>
      </c>
      <c r="F976" s="16">
        <f t="shared" si="97"/>
        <v>150000</v>
      </c>
      <c r="G976" s="16">
        <f t="shared" si="97"/>
        <v>50000</v>
      </c>
    </row>
    <row r="977" spans="1:7" ht="15" customHeight="1" x14ac:dyDescent="0.25">
      <c r="B977" s="12"/>
    </row>
    <row r="978" spans="1:7" s="18" customFormat="1" ht="15" customHeight="1" x14ac:dyDescent="0.25">
      <c r="A978" s="18" t="s">
        <v>173</v>
      </c>
      <c r="B978" s="19" t="s">
        <v>10</v>
      </c>
      <c r="C978" s="20">
        <v>380000</v>
      </c>
      <c r="D978" s="20">
        <v>275000</v>
      </c>
      <c r="E978" s="20">
        <v>30821</v>
      </c>
      <c r="F978" s="20">
        <f t="shared" ref="F978:G985" si="98">C978-D978</f>
        <v>105000</v>
      </c>
      <c r="G978" s="20">
        <f t="shared" si="98"/>
        <v>244179</v>
      </c>
    </row>
    <row r="979" spans="1:7" ht="15" customHeight="1" x14ac:dyDescent="0.25">
      <c r="A979" s="15" t="s">
        <v>57</v>
      </c>
      <c r="B979" s="12">
        <v>50201010</v>
      </c>
      <c r="C979" s="16">
        <v>25000</v>
      </c>
      <c r="D979" s="16">
        <v>15000</v>
      </c>
      <c r="E979" s="16">
        <v>0</v>
      </c>
      <c r="F979" s="16">
        <f t="shared" si="98"/>
        <v>10000</v>
      </c>
      <c r="G979" s="16">
        <f t="shared" si="98"/>
        <v>15000</v>
      </c>
    </row>
    <row r="980" spans="1:7" ht="15" customHeight="1" x14ac:dyDescent="0.25">
      <c r="A980" s="15" t="s">
        <v>58</v>
      </c>
      <c r="B980" s="12">
        <v>50202010</v>
      </c>
      <c r="C980" s="16">
        <v>60000</v>
      </c>
      <c r="D980" s="16">
        <v>30000</v>
      </c>
      <c r="E980" s="16">
        <v>0</v>
      </c>
      <c r="F980" s="16">
        <f t="shared" si="98"/>
        <v>30000</v>
      </c>
      <c r="G980" s="16">
        <f t="shared" si="98"/>
        <v>30000</v>
      </c>
    </row>
    <row r="981" spans="1:7" ht="15" customHeight="1" x14ac:dyDescent="0.25">
      <c r="A981" s="15" t="s">
        <v>59</v>
      </c>
      <c r="B981" s="12">
        <v>50203010</v>
      </c>
      <c r="C981" s="16">
        <v>75000</v>
      </c>
      <c r="D981" s="16">
        <v>75000</v>
      </c>
      <c r="E981" s="16">
        <v>0</v>
      </c>
      <c r="F981" s="16">
        <f t="shared" si="98"/>
        <v>0</v>
      </c>
      <c r="G981" s="16">
        <f t="shared" si="98"/>
        <v>75000</v>
      </c>
    </row>
    <row r="982" spans="1:7" ht="15" customHeight="1" x14ac:dyDescent="0.25">
      <c r="A982" s="15" t="s">
        <v>62</v>
      </c>
      <c r="B982" s="12">
        <v>50203210</v>
      </c>
      <c r="C982" s="16">
        <v>30000</v>
      </c>
      <c r="D982" s="16">
        <v>30000</v>
      </c>
      <c r="E982" s="16">
        <v>0</v>
      </c>
      <c r="F982" s="16">
        <f t="shared" si="98"/>
        <v>0</v>
      </c>
      <c r="G982" s="16">
        <f t="shared" si="98"/>
        <v>30000</v>
      </c>
    </row>
    <row r="983" spans="1:7" ht="15" customHeight="1" x14ac:dyDescent="0.25">
      <c r="A983" s="15" t="s">
        <v>111</v>
      </c>
      <c r="B983" s="12">
        <v>50203220</v>
      </c>
      <c r="C983" s="16">
        <v>20000</v>
      </c>
      <c r="D983" s="16">
        <v>20000</v>
      </c>
      <c r="E983" s="16">
        <v>0</v>
      </c>
      <c r="F983" s="16">
        <f t="shared" si="98"/>
        <v>0</v>
      </c>
      <c r="G983" s="16">
        <f t="shared" si="98"/>
        <v>20000</v>
      </c>
    </row>
    <row r="984" spans="1:7" ht="15" customHeight="1" x14ac:dyDescent="0.25">
      <c r="A984" s="15" t="s">
        <v>63</v>
      </c>
      <c r="B984" s="12">
        <v>50203990</v>
      </c>
      <c r="C984" s="16">
        <v>5000</v>
      </c>
      <c r="D984" s="16">
        <v>5000</v>
      </c>
      <c r="E984" s="16">
        <v>0</v>
      </c>
      <c r="F984" s="16">
        <f t="shared" si="98"/>
        <v>0</v>
      </c>
      <c r="G984" s="16">
        <f t="shared" si="98"/>
        <v>5000</v>
      </c>
    </row>
    <row r="985" spans="1:7" ht="15" customHeight="1" x14ac:dyDescent="0.25">
      <c r="A985" s="15" t="s">
        <v>43</v>
      </c>
      <c r="B985" s="12">
        <v>50212990</v>
      </c>
      <c r="C985" s="16">
        <v>165000</v>
      </c>
      <c r="D985" s="16">
        <v>100000</v>
      </c>
      <c r="E985" s="16">
        <v>30821</v>
      </c>
      <c r="F985" s="16">
        <f t="shared" si="98"/>
        <v>65000</v>
      </c>
      <c r="G985" s="16">
        <f t="shared" si="98"/>
        <v>69179</v>
      </c>
    </row>
    <row r="986" spans="1:7" ht="15" customHeight="1" x14ac:dyDescent="0.25">
      <c r="B986" s="12"/>
    </row>
    <row r="987" spans="1:7" s="18" customFormat="1" ht="15" customHeight="1" x14ac:dyDescent="0.25">
      <c r="A987" s="18" t="s">
        <v>174</v>
      </c>
      <c r="B987" s="19" t="s">
        <v>10</v>
      </c>
      <c r="C987" s="20">
        <v>150000</v>
      </c>
      <c r="D987" s="20">
        <v>95000</v>
      </c>
      <c r="E987" s="20">
        <v>0</v>
      </c>
      <c r="F987" s="20">
        <f t="shared" ref="F987:G992" si="99">C987-D987</f>
        <v>55000</v>
      </c>
      <c r="G987" s="20">
        <f t="shared" si="99"/>
        <v>95000</v>
      </c>
    </row>
    <row r="988" spans="1:7" ht="15" customHeight="1" x14ac:dyDescent="0.25">
      <c r="A988" s="15" t="s">
        <v>57</v>
      </c>
      <c r="B988" s="12">
        <v>50201010</v>
      </c>
      <c r="C988" s="16">
        <v>10000</v>
      </c>
      <c r="D988" s="16">
        <v>5000</v>
      </c>
      <c r="E988" s="16">
        <v>0</v>
      </c>
      <c r="F988" s="16">
        <f t="shared" si="99"/>
        <v>5000</v>
      </c>
      <c r="G988" s="16">
        <f t="shared" si="99"/>
        <v>5000</v>
      </c>
    </row>
    <row r="989" spans="1:7" ht="15" customHeight="1" x14ac:dyDescent="0.25">
      <c r="A989" s="15" t="s">
        <v>59</v>
      </c>
      <c r="B989" s="12">
        <v>50203010</v>
      </c>
      <c r="C989" s="16">
        <v>15000</v>
      </c>
      <c r="D989" s="16">
        <v>15000</v>
      </c>
      <c r="E989" s="16">
        <v>0</v>
      </c>
      <c r="F989" s="16">
        <f t="shared" si="99"/>
        <v>0</v>
      </c>
      <c r="G989" s="16">
        <f t="shared" si="99"/>
        <v>15000</v>
      </c>
    </row>
    <row r="990" spans="1:7" ht="15" customHeight="1" x14ac:dyDescent="0.25">
      <c r="A990" s="15" t="s">
        <v>62</v>
      </c>
      <c r="B990" s="12">
        <v>50203210</v>
      </c>
      <c r="C990" s="16">
        <v>10000</v>
      </c>
      <c r="D990" s="16">
        <v>10000</v>
      </c>
      <c r="E990" s="16">
        <v>0</v>
      </c>
      <c r="F990" s="16">
        <f t="shared" si="99"/>
        <v>0</v>
      </c>
      <c r="G990" s="16">
        <f t="shared" si="99"/>
        <v>10000</v>
      </c>
    </row>
    <row r="991" spans="1:7" ht="15" customHeight="1" x14ac:dyDescent="0.25">
      <c r="A991" s="15" t="s">
        <v>76</v>
      </c>
      <c r="B991" s="12">
        <v>50299020</v>
      </c>
      <c r="C991" s="16">
        <v>15000</v>
      </c>
      <c r="D991" s="16">
        <v>15000</v>
      </c>
      <c r="E991" s="16">
        <v>0</v>
      </c>
      <c r="F991" s="16">
        <f t="shared" si="99"/>
        <v>0</v>
      </c>
      <c r="G991" s="16">
        <f t="shared" si="99"/>
        <v>15000</v>
      </c>
    </row>
    <row r="992" spans="1:7" ht="15" customHeight="1" x14ac:dyDescent="0.25">
      <c r="A992" s="15" t="s">
        <v>77</v>
      </c>
      <c r="B992" s="12">
        <v>50299030</v>
      </c>
      <c r="C992" s="16">
        <v>100000</v>
      </c>
      <c r="D992" s="16">
        <v>50000</v>
      </c>
      <c r="E992" s="16">
        <v>0</v>
      </c>
      <c r="F992" s="16">
        <f t="shared" si="99"/>
        <v>50000</v>
      </c>
      <c r="G992" s="16">
        <f t="shared" si="99"/>
        <v>50000</v>
      </c>
    </row>
    <row r="993" spans="1:7" ht="15" customHeight="1" x14ac:dyDescent="0.25">
      <c r="B993" s="12"/>
    </row>
    <row r="994" spans="1:7" s="18" customFormat="1" ht="15" customHeight="1" x14ac:dyDescent="0.25">
      <c r="A994" s="18" t="s">
        <v>175</v>
      </c>
      <c r="B994" s="19" t="s">
        <v>10</v>
      </c>
      <c r="C994" s="20">
        <v>871500</v>
      </c>
      <c r="D994" s="20">
        <v>686500</v>
      </c>
      <c r="E994" s="20">
        <v>24559.4</v>
      </c>
      <c r="F994" s="20">
        <f t="shared" ref="F994:G1003" si="100">C994-D994</f>
        <v>185000</v>
      </c>
      <c r="G994" s="20">
        <f t="shared" si="100"/>
        <v>661940.6</v>
      </c>
    </row>
    <row r="995" spans="1:7" ht="15" customHeight="1" x14ac:dyDescent="0.25">
      <c r="A995" s="15" t="s">
        <v>57</v>
      </c>
      <c r="B995" s="12">
        <v>50201010</v>
      </c>
      <c r="C995" s="16">
        <v>40000</v>
      </c>
      <c r="D995" s="16">
        <v>30000</v>
      </c>
      <c r="E995" s="16">
        <v>0</v>
      </c>
      <c r="F995" s="16">
        <f t="shared" si="100"/>
        <v>10000</v>
      </c>
      <c r="G995" s="16">
        <f t="shared" si="100"/>
        <v>30000</v>
      </c>
    </row>
    <row r="996" spans="1:7" ht="15" customHeight="1" x14ac:dyDescent="0.25">
      <c r="A996" s="15" t="s">
        <v>58</v>
      </c>
      <c r="B996" s="12">
        <v>50202010</v>
      </c>
      <c r="C996" s="16">
        <v>40000</v>
      </c>
      <c r="D996" s="16">
        <v>30000</v>
      </c>
      <c r="E996" s="16">
        <v>0</v>
      </c>
      <c r="F996" s="16">
        <f t="shared" si="100"/>
        <v>10000</v>
      </c>
      <c r="G996" s="16">
        <f t="shared" si="100"/>
        <v>30000</v>
      </c>
    </row>
    <row r="997" spans="1:7" ht="15" customHeight="1" x14ac:dyDescent="0.25">
      <c r="A997" s="15" t="s">
        <v>59</v>
      </c>
      <c r="B997" s="12">
        <v>50203010</v>
      </c>
      <c r="C997" s="16">
        <v>238500</v>
      </c>
      <c r="D997" s="16">
        <v>238500</v>
      </c>
      <c r="E997" s="16">
        <v>0</v>
      </c>
      <c r="F997" s="16">
        <f t="shared" si="100"/>
        <v>0</v>
      </c>
      <c r="G997" s="16">
        <f t="shared" si="100"/>
        <v>238500</v>
      </c>
    </row>
    <row r="998" spans="1:7" ht="15" customHeight="1" x14ac:dyDescent="0.25">
      <c r="A998" s="15" t="s">
        <v>62</v>
      </c>
      <c r="B998" s="12">
        <v>50203210</v>
      </c>
      <c r="C998" s="16">
        <v>13000</v>
      </c>
      <c r="D998" s="16">
        <v>13000</v>
      </c>
      <c r="E998" s="16">
        <v>0</v>
      </c>
      <c r="F998" s="16">
        <f t="shared" si="100"/>
        <v>0</v>
      </c>
      <c r="G998" s="16">
        <f t="shared" si="100"/>
        <v>13000</v>
      </c>
    </row>
    <row r="999" spans="1:7" ht="15" customHeight="1" x14ac:dyDescent="0.25">
      <c r="A999" s="15" t="s">
        <v>111</v>
      </c>
      <c r="B999" s="12">
        <v>50203220</v>
      </c>
      <c r="C999" s="16">
        <v>8000</v>
      </c>
      <c r="D999" s="16">
        <v>8000</v>
      </c>
      <c r="E999" s="16">
        <v>0</v>
      </c>
      <c r="F999" s="16">
        <f t="shared" si="100"/>
        <v>0</v>
      </c>
      <c r="G999" s="16">
        <f t="shared" si="100"/>
        <v>8000</v>
      </c>
    </row>
    <row r="1000" spans="1:7" ht="15" customHeight="1" x14ac:dyDescent="0.25">
      <c r="A1000" s="15" t="s">
        <v>63</v>
      </c>
      <c r="B1000" s="12">
        <v>50203990</v>
      </c>
      <c r="C1000" s="16">
        <v>2000</v>
      </c>
      <c r="D1000" s="16">
        <v>2000</v>
      </c>
      <c r="E1000" s="16">
        <v>0</v>
      </c>
      <c r="F1000" s="16">
        <f t="shared" si="100"/>
        <v>0</v>
      </c>
      <c r="G1000" s="16">
        <f t="shared" si="100"/>
        <v>2000</v>
      </c>
    </row>
    <row r="1001" spans="1:7" ht="15" customHeight="1" x14ac:dyDescent="0.25">
      <c r="A1001" s="15" t="s">
        <v>43</v>
      </c>
      <c r="B1001" s="12">
        <v>50212990</v>
      </c>
      <c r="C1001" s="16">
        <v>330000</v>
      </c>
      <c r="D1001" s="16">
        <v>165000</v>
      </c>
      <c r="E1001" s="16">
        <v>24559.4</v>
      </c>
      <c r="F1001" s="16">
        <f t="shared" si="100"/>
        <v>165000</v>
      </c>
      <c r="G1001" s="16">
        <f t="shared" si="100"/>
        <v>140440.6</v>
      </c>
    </row>
    <row r="1002" spans="1:7" ht="15" customHeight="1" x14ac:dyDescent="0.25">
      <c r="A1002" s="15" t="s">
        <v>76</v>
      </c>
      <c r="B1002" s="12">
        <v>50299020</v>
      </c>
      <c r="C1002" s="16">
        <v>150000</v>
      </c>
      <c r="D1002" s="16">
        <v>150000</v>
      </c>
      <c r="E1002" s="16">
        <v>0</v>
      </c>
      <c r="F1002" s="16">
        <f t="shared" si="100"/>
        <v>0</v>
      </c>
      <c r="G1002" s="16">
        <f t="shared" si="100"/>
        <v>150000</v>
      </c>
    </row>
    <row r="1003" spans="1:7" ht="15" customHeight="1" x14ac:dyDescent="0.25">
      <c r="A1003" s="15" t="s">
        <v>77</v>
      </c>
      <c r="B1003" s="12">
        <v>50299030</v>
      </c>
      <c r="C1003" s="16">
        <v>50000</v>
      </c>
      <c r="D1003" s="16">
        <v>50000</v>
      </c>
      <c r="E1003" s="16">
        <v>0</v>
      </c>
      <c r="F1003" s="16">
        <f t="shared" si="100"/>
        <v>0</v>
      </c>
      <c r="G1003" s="16">
        <f t="shared" si="100"/>
        <v>50000</v>
      </c>
    </row>
    <row r="1004" spans="1:7" ht="15" customHeight="1" x14ac:dyDescent="0.25">
      <c r="B1004" s="12"/>
    </row>
    <row r="1005" spans="1:7" ht="15" customHeight="1" x14ac:dyDescent="0.25">
      <c r="A1005" s="18" t="s">
        <v>176</v>
      </c>
      <c r="B1005" s="19">
        <v>1111</v>
      </c>
      <c r="C1005" s="20">
        <v>1050000</v>
      </c>
      <c r="D1005" s="20">
        <v>577356</v>
      </c>
      <c r="E1005" s="20">
        <v>451925.05</v>
      </c>
      <c r="F1005" s="20">
        <f t="shared" ref="F1005:G1007" si="101">C1005-D1005</f>
        <v>472644</v>
      </c>
      <c r="G1005" s="20">
        <f t="shared" si="101"/>
        <v>125430.95000000001</v>
      </c>
    </row>
    <row r="1006" spans="1:7" s="18" customFormat="1" ht="15" customHeight="1" x14ac:dyDescent="0.25">
      <c r="A1006" s="18" t="s">
        <v>177</v>
      </c>
      <c r="B1006" s="19">
        <v>200</v>
      </c>
      <c r="C1006" s="20">
        <v>1050000</v>
      </c>
      <c r="D1006" s="20">
        <v>577356</v>
      </c>
      <c r="E1006" s="20">
        <v>451925.05</v>
      </c>
      <c r="F1006" s="20">
        <f t="shared" si="101"/>
        <v>472644</v>
      </c>
      <c r="G1006" s="20">
        <f t="shared" si="101"/>
        <v>125430.95000000001</v>
      </c>
    </row>
    <row r="1007" spans="1:7" ht="15" customHeight="1" x14ac:dyDescent="0.25">
      <c r="A1007" s="15" t="s">
        <v>178</v>
      </c>
      <c r="B1007" s="12">
        <v>50211020</v>
      </c>
      <c r="C1007" s="16">
        <v>1050000</v>
      </c>
      <c r="D1007" s="16">
        <v>577356</v>
      </c>
      <c r="E1007" s="16">
        <v>451925.05</v>
      </c>
      <c r="F1007" s="16">
        <f t="shared" si="101"/>
        <v>472644</v>
      </c>
      <c r="G1007" s="16">
        <f t="shared" si="101"/>
        <v>125430.95000000001</v>
      </c>
    </row>
    <row r="1008" spans="1:7" ht="15" customHeight="1" x14ac:dyDescent="0.25">
      <c r="B1008" s="12"/>
    </row>
    <row r="1009" spans="1:7" ht="15" customHeight="1" x14ac:dyDescent="0.25">
      <c r="A1009" s="18" t="s">
        <v>179</v>
      </c>
      <c r="B1009" s="19">
        <v>1131</v>
      </c>
      <c r="C1009" s="20">
        <v>11572830</v>
      </c>
      <c r="D1009" s="20">
        <v>11212250</v>
      </c>
      <c r="E1009" s="20">
        <v>1653774.34</v>
      </c>
      <c r="F1009" s="20">
        <f t="shared" ref="F1009:G1024" si="102">C1009-D1009</f>
        <v>360580</v>
      </c>
      <c r="G1009" s="20">
        <f t="shared" si="102"/>
        <v>9558475.6600000001</v>
      </c>
    </row>
    <row r="1010" spans="1:7" s="18" customFormat="1" ht="15" customHeight="1" x14ac:dyDescent="0.25">
      <c r="A1010" s="18" t="s">
        <v>22</v>
      </c>
      <c r="B1010" s="19">
        <v>100</v>
      </c>
      <c r="C1010" s="20">
        <v>10760703</v>
      </c>
      <c r="D1010" s="20">
        <v>10760703</v>
      </c>
      <c r="E1010" s="20">
        <v>1402780.57</v>
      </c>
      <c r="F1010" s="20">
        <f t="shared" si="102"/>
        <v>0</v>
      </c>
      <c r="G1010" s="20">
        <f t="shared" si="102"/>
        <v>9357922.4299999997</v>
      </c>
    </row>
    <row r="1011" spans="1:7" ht="15" customHeight="1" x14ac:dyDescent="0.25">
      <c r="A1011" s="15" t="s">
        <v>23</v>
      </c>
      <c r="B1011" s="12">
        <v>50101010</v>
      </c>
      <c r="C1011" s="16">
        <v>7407252</v>
      </c>
      <c r="D1011" s="16">
        <v>7407252</v>
      </c>
      <c r="E1011" s="16">
        <v>1111424</v>
      </c>
      <c r="F1011" s="16">
        <f t="shared" si="102"/>
        <v>0</v>
      </c>
      <c r="G1011" s="16">
        <f t="shared" si="102"/>
        <v>6295828</v>
      </c>
    </row>
    <row r="1012" spans="1:7" ht="15" customHeight="1" x14ac:dyDescent="0.25">
      <c r="A1012" s="15" t="s">
        <v>25</v>
      </c>
      <c r="B1012" s="12">
        <v>50102010</v>
      </c>
      <c r="C1012" s="16">
        <v>288000</v>
      </c>
      <c r="D1012" s="16">
        <v>288000</v>
      </c>
      <c r="E1012" s="16">
        <v>48000</v>
      </c>
      <c r="F1012" s="16">
        <f t="shared" si="102"/>
        <v>0</v>
      </c>
      <c r="G1012" s="16">
        <f t="shared" si="102"/>
        <v>240000</v>
      </c>
    </row>
    <row r="1013" spans="1:7" ht="15" customHeight="1" x14ac:dyDescent="0.25">
      <c r="A1013" s="15" t="s">
        <v>26</v>
      </c>
      <c r="B1013" s="12">
        <v>50102020</v>
      </c>
      <c r="C1013" s="16">
        <v>216000</v>
      </c>
      <c r="D1013" s="16">
        <v>216000</v>
      </c>
      <c r="E1013" s="16">
        <v>19000</v>
      </c>
      <c r="F1013" s="16">
        <f t="shared" si="102"/>
        <v>0</v>
      </c>
      <c r="G1013" s="16">
        <f t="shared" si="102"/>
        <v>197000</v>
      </c>
    </row>
    <row r="1014" spans="1:7" ht="15" customHeight="1" x14ac:dyDescent="0.25">
      <c r="A1014" s="15" t="s">
        <v>27</v>
      </c>
      <c r="B1014" s="12">
        <v>50102030</v>
      </c>
      <c r="C1014" s="16">
        <v>216000</v>
      </c>
      <c r="D1014" s="16">
        <v>216000</v>
      </c>
      <c r="E1014" s="16">
        <v>0</v>
      </c>
      <c r="F1014" s="16">
        <f t="shared" si="102"/>
        <v>0</v>
      </c>
      <c r="G1014" s="16">
        <f t="shared" si="102"/>
        <v>216000</v>
      </c>
    </row>
    <row r="1015" spans="1:7" ht="15" customHeight="1" x14ac:dyDescent="0.25">
      <c r="A1015" s="15" t="s">
        <v>28</v>
      </c>
      <c r="B1015" s="12">
        <v>50102040</v>
      </c>
      <c r="C1015" s="16">
        <v>84000</v>
      </c>
      <c r="D1015" s="16">
        <v>84000</v>
      </c>
      <c r="E1015" s="16">
        <v>56000</v>
      </c>
      <c r="F1015" s="16">
        <f t="shared" si="102"/>
        <v>0</v>
      </c>
      <c r="G1015" s="16">
        <f t="shared" si="102"/>
        <v>28000</v>
      </c>
    </row>
    <row r="1016" spans="1:7" ht="15" customHeight="1" x14ac:dyDescent="0.25">
      <c r="A1016" s="15" t="s">
        <v>32</v>
      </c>
      <c r="B1016" s="12">
        <v>50102140</v>
      </c>
      <c r="C1016" s="16">
        <v>617271</v>
      </c>
      <c r="D1016" s="16">
        <v>617271</v>
      </c>
      <c r="E1016" s="16">
        <v>0</v>
      </c>
      <c r="F1016" s="16">
        <f t="shared" si="102"/>
        <v>0</v>
      </c>
      <c r="G1016" s="16">
        <f t="shared" si="102"/>
        <v>617271</v>
      </c>
    </row>
    <row r="1017" spans="1:7" ht="15" customHeight="1" x14ac:dyDescent="0.25">
      <c r="A1017" s="15" t="s">
        <v>33</v>
      </c>
      <c r="B1017" s="12">
        <v>50102150</v>
      </c>
      <c r="C1017" s="16">
        <v>60000</v>
      </c>
      <c r="D1017" s="16">
        <v>60000</v>
      </c>
      <c r="E1017" s="16">
        <v>0</v>
      </c>
      <c r="F1017" s="16">
        <f t="shared" si="102"/>
        <v>0</v>
      </c>
      <c r="G1017" s="16">
        <f t="shared" si="102"/>
        <v>60000</v>
      </c>
    </row>
    <row r="1018" spans="1:7" ht="15" customHeight="1" x14ac:dyDescent="0.25">
      <c r="A1018" s="15" t="s">
        <v>152</v>
      </c>
      <c r="B1018" s="12">
        <v>50102990</v>
      </c>
      <c r="C1018" s="16">
        <v>617271</v>
      </c>
      <c r="D1018" s="16">
        <v>617271</v>
      </c>
      <c r="E1018" s="16">
        <v>0</v>
      </c>
      <c r="F1018" s="16">
        <f t="shared" si="102"/>
        <v>0</v>
      </c>
      <c r="G1018" s="16">
        <f t="shared" si="102"/>
        <v>617271</v>
      </c>
    </row>
    <row r="1019" spans="1:7" ht="15" customHeight="1" x14ac:dyDescent="0.25">
      <c r="A1019" s="15" t="s">
        <v>139</v>
      </c>
      <c r="B1019" s="12">
        <v>50102990</v>
      </c>
      <c r="C1019" s="16">
        <v>84000</v>
      </c>
      <c r="D1019" s="16">
        <v>84000</v>
      </c>
      <c r="E1019" s="16">
        <v>0</v>
      </c>
      <c r="F1019" s="16">
        <f t="shared" si="102"/>
        <v>0</v>
      </c>
      <c r="G1019" s="16">
        <f t="shared" si="102"/>
        <v>84000</v>
      </c>
    </row>
    <row r="1020" spans="1:7" ht="15" customHeight="1" x14ac:dyDescent="0.25">
      <c r="A1020" s="15" t="s">
        <v>36</v>
      </c>
      <c r="B1020" s="12">
        <v>50103010</v>
      </c>
      <c r="C1020" s="16">
        <v>888871</v>
      </c>
      <c r="D1020" s="16">
        <v>888871</v>
      </c>
      <c r="E1020" s="16">
        <v>133370.88</v>
      </c>
      <c r="F1020" s="16">
        <f t="shared" si="102"/>
        <v>0</v>
      </c>
      <c r="G1020" s="16">
        <f t="shared" si="102"/>
        <v>755500.12</v>
      </c>
    </row>
    <row r="1021" spans="1:7" ht="15" customHeight="1" x14ac:dyDescent="0.25">
      <c r="A1021" s="15" t="s">
        <v>37</v>
      </c>
      <c r="B1021" s="12">
        <v>50103020</v>
      </c>
      <c r="C1021" s="16">
        <v>28800</v>
      </c>
      <c r="D1021" s="16">
        <v>28800</v>
      </c>
      <c r="E1021" s="16">
        <v>4800</v>
      </c>
      <c r="F1021" s="16">
        <f t="shared" si="102"/>
        <v>0</v>
      </c>
      <c r="G1021" s="16">
        <f t="shared" si="102"/>
        <v>24000</v>
      </c>
    </row>
    <row r="1022" spans="1:7" ht="15" customHeight="1" x14ac:dyDescent="0.25">
      <c r="A1022" s="15" t="s">
        <v>38</v>
      </c>
      <c r="B1022" s="12">
        <v>50103030</v>
      </c>
      <c r="C1022" s="16">
        <v>178838</v>
      </c>
      <c r="D1022" s="16">
        <v>178838</v>
      </c>
      <c r="E1022" s="16">
        <v>27785.69</v>
      </c>
      <c r="F1022" s="16">
        <f t="shared" si="102"/>
        <v>0</v>
      </c>
      <c r="G1022" s="16">
        <f t="shared" si="102"/>
        <v>151052.31</v>
      </c>
    </row>
    <row r="1023" spans="1:7" ht="15" customHeight="1" x14ac:dyDescent="0.25">
      <c r="A1023" s="15" t="s">
        <v>39</v>
      </c>
      <c r="B1023" s="12">
        <v>50103040</v>
      </c>
      <c r="C1023" s="16">
        <v>14400</v>
      </c>
      <c r="D1023" s="16">
        <v>14400</v>
      </c>
      <c r="E1023" s="16">
        <v>2400</v>
      </c>
      <c r="F1023" s="16">
        <f t="shared" si="102"/>
        <v>0</v>
      </c>
      <c r="G1023" s="16">
        <f t="shared" si="102"/>
        <v>12000</v>
      </c>
    </row>
    <row r="1024" spans="1:7" ht="15" customHeight="1" x14ac:dyDescent="0.25">
      <c r="A1024" s="15" t="s">
        <v>163</v>
      </c>
      <c r="B1024" s="12">
        <v>50104990</v>
      </c>
      <c r="C1024" s="16">
        <v>60000</v>
      </c>
      <c r="D1024" s="16">
        <v>60000</v>
      </c>
      <c r="E1024" s="16">
        <v>0</v>
      </c>
      <c r="F1024" s="16">
        <f t="shared" si="102"/>
        <v>0</v>
      </c>
      <c r="G1024" s="16">
        <f t="shared" si="102"/>
        <v>60000</v>
      </c>
    </row>
    <row r="1025" spans="1:7" ht="15" customHeight="1" x14ac:dyDescent="0.25">
      <c r="B1025" s="12"/>
    </row>
    <row r="1026" spans="1:7" s="18" customFormat="1" ht="15" customHeight="1" x14ac:dyDescent="0.25">
      <c r="A1026" s="18" t="s">
        <v>41</v>
      </c>
      <c r="B1026" s="19">
        <v>200</v>
      </c>
      <c r="C1026" s="20">
        <v>812127</v>
      </c>
      <c r="D1026" s="20">
        <v>451547</v>
      </c>
      <c r="E1026" s="20">
        <v>250993.77</v>
      </c>
      <c r="F1026" s="20">
        <f t="shared" ref="F1026:G1038" si="103">C1026-D1026</f>
        <v>360580</v>
      </c>
      <c r="G1026" s="20">
        <f t="shared" si="103"/>
        <v>200553.23</v>
      </c>
    </row>
    <row r="1027" spans="1:7" ht="15" customHeight="1" x14ac:dyDescent="0.25">
      <c r="A1027" s="15" t="s">
        <v>57</v>
      </c>
      <c r="B1027" s="12">
        <v>50201010</v>
      </c>
      <c r="C1027" s="16">
        <v>50000</v>
      </c>
      <c r="D1027" s="16">
        <v>30000</v>
      </c>
      <c r="E1027" s="16">
        <v>3720</v>
      </c>
      <c r="F1027" s="16">
        <f t="shared" si="103"/>
        <v>20000</v>
      </c>
      <c r="G1027" s="16">
        <f t="shared" si="103"/>
        <v>26280</v>
      </c>
    </row>
    <row r="1028" spans="1:7" ht="15" customHeight="1" x14ac:dyDescent="0.25">
      <c r="A1028" s="15" t="s">
        <v>58</v>
      </c>
      <c r="B1028" s="12">
        <v>50202010</v>
      </c>
      <c r="C1028" s="16">
        <v>50000</v>
      </c>
      <c r="D1028" s="16">
        <v>50000</v>
      </c>
      <c r="E1028" s="16">
        <v>31000</v>
      </c>
      <c r="F1028" s="16">
        <f t="shared" si="103"/>
        <v>0</v>
      </c>
      <c r="G1028" s="16">
        <f t="shared" si="103"/>
        <v>19000</v>
      </c>
    </row>
    <row r="1029" spans="1:7" ht="15" customHeight="1" x14ac:dyDescent="0.25">
      <c r="A1029" s="15" t="s">
        <v>59</v>
      </c>
      <c r="B1029" s="12">
        <v>50203010</v>
      </c>
      <c r="C1029" s="16">
        <v>80000</v>
      </c>
      <c r="D1029" s="16">
        <v>80000</v>
      </c>
      <c r="E1029" s="16">
        <v>61519</v>
      </c>
      <c r="F1029" s="16">
        <f t="shared" si="103"/>
        <v>0</v>
      </c>
      <c r="G1029" s="16">
        <f t="shared" si="103"/>
        <v>18481</v>
      </c>
    </row>
    <row r="1030" spans="1:7" ht="15" customHeight="1" x14ac:dyDescent="0.25">
      <c r="A1030" s="15" t="s">
        <v>75</v>
      </c>
      <c r="B1030" s="12">
        <v>50203090</v>
      </c>
      <c r="C1030" s="16">
        <v>314160</v>
      </c>
      <c r="D1030" s="16">
        <v>157080</v>
      </c>
      <c r="E1030" s="16">
        <v>131352.20000000001</v>
      </c>
      <c r="F1030" s="16">
        <f t="shared" si="103"/>
        <v>157080</v>
      </c>
      <c r="G1030" s="16">
        <f t="shared" si="103"/>
        <v>25727.799999999988</v>
      </c>
    </row>
    <row r="1031" spans="1:7" ht="15" customHeight="1" x14ac:dyDescent="0.25">
      <c r="A1031" s="15" t="s">
        <v>62</v>
      </c>
      <c r="B1031" s="12">
        <v>50203210</v>
      </c>
      <c r="C1031" s="16">
        <v>21967</v>
      </c>
      <c r="D1031" s="16">
        <v>21967</v>
      </c>
      <c r="E1031" s="16">
        <v>0</v>
      </c>
      <c r="F1031" s="16">
        <f t="shared" si="103"/>
        <v>0</v>
      </c>
      <c r="G1031" s="16">
        <f t="shared" si="103"/>
        <v>21967</v>
      </c>
    </row>
    <row r="1032" spans="1:7" ht="15" customHeight="1" x14ac:dyDescent="0.25">
      <c r="A1032" s="15" t="s">
        <v>63</v>
      </c>
      <c r="B1032" s="12">
        <v>50203990</v>
      </c>
      <c r="C1032" s="16">
        <v>20000</v>
      </c>
      <c r="D1032" s="16">
        <v>20000</v>
      </c>
      <c r="E1032" s="16">
        <v>0</v>
      </c>
      <c r="F1032" s="16">
        <f t="shared" si="103"/>
        <v>0</v>
      </c>
      <c r="G1032" s="16">
        <f t="shared" si="103"/>
        <v>20000</v>
      </c>
    </row>
    <row r="1033" spans="1:7" ht="15" customHeight="1" x14ac:dyDescent="0.25">
      <c r="A1033" s="15" t="s">
        <v>64</v>
      </c>
      <c r="B1033" s="12">
        <v>50204010</v>
      </c>
      <c r="C1033" s="16">
        <v>5000</v>
      </c>
      <c r="D1033" s="16">
        <v>5000</v>
      </c>
      <c r="E1033" s="16">
        <v>4800</v>
      </c>
      <c r="F1033" s="16">
        <f t="shared" si="103"/>
        <v>0</v>
      </c>
      <c r="G1033" s="16">
        <f t="shared" si="103"/>
        <v>200</v>
      </c>
    </row>
    <row r="1034" spans="1:7" ht="15" customHeight="1" x14ac:dyDescent="0.25">
      <c r="A1034" s="15" t="s">
        <v>65</v>
      </c>
      <c r="B1034" s="12">
        <v>50205010</v>
      </c>
      <c r="C1034" s="16">
        <v>5000</v>
      </c>
      <c r="D1034" s="16">
        <v>2500</v>
      </c>
      <c r="E1034" s="16">
        <v>820</v>
      </c>
      <c r="F1034" s="16">
        <f t="shared" si="103"/>
        <v>2500</v>
      </c>
      <c r="G1034" s="16">
        <f t="shared" si="103"/>
        <v>1680</v>
      </c>
    </row>
    <row r="1035" spans="1:7" ht="15" customHeight="1" x14ac:dyDescent="0.25">
      <c r="A1035" s="15" t="s">
        <v>129</v>
      </c>
      <c r="B1035" s="12">
        <v>50205020</v>
      </c>
      <c r="C1035" s="16">
        <v>96000</v>
      </c>
      <c r="D1035" s="16">
        <v>50000</v>
      </c>
      <c r="E1035" s="16">
        <v>10500</v>
      </c>
      <c r="F1035" s="16">
        <f t="shared" si="103"/>
        <v>46000</v>
      </c>
      <c r="G1035" s="16">
        <f t="shared" si="103"/>
        <v>39500</v>
      </c>
    </row>
    <row r="1036" spans="1:7" ht="15" customHeight="1" x14ac:dyDescent="0.25">
      <c r="A1036" s="15" t="s">
        <v>155</v>
      </c>
      <c r="B1036" s="12">
        <v>50205020</v>
      </c>
      <c r="C1036" s="16">
        <v>30000</v>
      </c>
      <c r="D1036" s="16">
        <v>15000</v>
      </c>
      <c r="E1036" s="16">
        <v>7282.57</v>
      </c>
      <c r="F1036" s="16">
        <f t="shared" si="103"/>
        <v>15000</v>
      </c>
      <c r="G1036" s="16">
        <f t="shared" si="103"/>
        <v>7717.43</v>
      </c>
    </row>
    <row r="1037" spans="1:7" ht="15" customHeight="1" x14ac:dyDescent="0.25">
      <c r="A1037" s="15" t="s">
        <v>68</v>
      </c>
      <c r="B1037" s="12">
        <v>50213050</v>
      </c>
      <c r="C1037" s="16">
        <v>20000</v>
      </c>
      <c r="D1037" s="16">
        <v>20000</v>
      </c>
      <c r="E1037" s="16">
        <v>0</v>
      </c>
      <c r="F1037" s="16">
        <f t="shared" si="103"/>
        <v>0</v>
      </c>
      <c r="G1037" s="16">
        <f t="shared" si="103"/>
        <v>20000</v>
      </c>
    </row>
    <row r="1038" spans="1:7" ht="15" customHeight="1" x14ac:dyDescent="0.25">
      <c r="A1038" s="15" t="s">
        <v>71</v>
      </c>
      <c r="B1038" s="12">
        <v>50299070</v>
      </c>
      <c r="C1038" s="16">
        <v>120000</v>
      </c>
      <c r="D1038" s="16">
        <v>0</v>
      </c>
      <c r="E1038" s="16">
        <v>0</v>
      </c>
      <c r="F1038" s="16">
        <f t="shared" si="103"/>
        <v>120000</v>
      </c>
      <c r="G1038" s="16">
        <f t="shared" si="103"/>
        <v>0</v>
      </c>
    </row>
    <row r="1039" spans="1:7" ht="15" customHeight="1" x14ac:dyDescent="0.25">
      <c r="B1039" s="12"/>
    </row>
    <row r="1040" spans="1:7" ht="15" customHeight="1" x14ac:dyDescent="0.25">
      <c r="A1040" s="18" t="s">
        <v>180</v>
      </c>
      <c r="B1040" s="19" t="s">
        <v>181</v>
      </c>
      <c r="C1040" s="20">
        <v>387357800</v>
      </c>
      <c r="D1040" s="20">
        <v>194868288.30000001</v>
      </c>
      <c r="E1040" s="20">
        <v>23086864.23</v>
      </c>
      <c r="F1040" s="20">
        <f>C1040-D1040</f>
        <v>192489511.69999999</v>
      </c>
      <c r="G1040" s="20">
        <f>D1040-E1040</f>
        <v>171781424.07000002</v>
      </c>
    </row>
    <row r="1041" spans="1:7" s="18" customFormat="1" ht="15" customHeight="1" x14ac:dyDescent="0.25">
      <c r="B1041" s="19"/>
      <c r="C1041" s="20"/>
      <c r="D1041" s="20"/>
      <c r="E1041" s="20"/>
      <c r="F1041" s="20"/>
      <c r="G1041" s="20"/>
    </row>
    <row r="1042" spans="1:7" s="18" customFormat="1" ht="15" customHeight="1" x14ac:dyDescent="0.25">
      <c r="A1042" s="18" t="s">
        <v>182</v>
      </c>
      <c r="B1042" s="19"/>
      <c r="C1042" s="20"/>
      <c r="D1042" s="20"/>
      <c r="E1042" s="20"/>
      <c r="F1042" s="20"/>
      <c r="G1042" s="20"/>
    </row>
    <row r="1043" spans="1:7" ht="15" customHeight="1" x14ac:dyDescent="0.25">
      <c r="A1043" s="15" t="s">
        <v>183</v>
      </c>
      <c r="B1043" s="12">
        <v>50299080</v>
      </c>
      <c r="C1043" s="16">
        <v>2600000</v>
      </c>
      <c r="D1043" s="16">
        <v>1100000</v>
      </c>
      <c r="E1043" s="16">
        <v>596730.09</v>
      </c>
      <c r="F1043" s="16">
        <f>C1043-D1043</f>
        <v>1500000</v>
      </c>
      <c r="G1043" s="16">
        <f>D1043-E1043</f>
        <v>503269.91000000003</v>
      </c>
    </row>
    <row r="1044" spans="1:7" ht="15" customHeight="1" x14ac:dyDescent="0.25">
      <c r="A1044" s="15" t="s">
        <v>184</v>
      </c>
      <c r="B1044" s="12">
        <v>50299080</v>
      </c>
      <c r="C1044" s="16">
        <v>400000</v>
      </c>
      <c r="D1044" s="16">
        <v>400000</v>
      </c>
      <c r="E1044" s="16">
        <v>0</v>
      </c>
      <c r="F1044" s="16">
        <f>C1044-D1044</f>
        <v>0</v>
      </c>
      <c r="G1044" s="16">
        <f>D1044-E1044</f>
        <v>400000</v>
      </c>
    </row>
    <row r="1045" spans="1:7" ht="15" customHeight="1" x14ac:dyDescent="0.25">
      <c r="B1045" s="12"/>
      <c r="C1045" s="20">
        <f>SUM(C1043:C1044)</f>
        <v>3000000</v>
      </c>
      <c r="D1045" s="20">
        <f t="shared" ref="D1045:G1045" si="104">SUM(D1043:D1044)</f>
        <v>1500000</v>
      </c>
      <c r="E1045" s="20">
        <f t="shared" si="104"/>
        <v>596730.09</v>
      </c>
      <c r="F1045" s="20">
        <f t="shared" si="104"/>
        <v>1500000</v>
      </c>
      <c r="G1045" s="20">
        <f t="shared" si="104"/>
        <v>903269.91</v>
      </c>
    </row>
    <row r="1046" spans="1:7" ht="15" customHeight="1" x14ac:dyDescent="0.25">
      <c r="B1046" s="12"/>
    </row>
    <row r="1047" spans="1:7" s="18" customFormat="1" ht="15" customHeight="1" x14ac:dyDescent="0.25">
      <c r="A1047" s="18" t="s">
        <v>185</v>
      </c>
      <c r="B1047" s="19"/>
      <c r="C1047" s="20"/>
      <c r="D1047" s="20"/>
      <c r="E1047" s="20"/>
      <c r="F1047" s="20"/>
      <c r="G1047" s="20"/>
    </row>
    <row r="1048" spans="1:7" ht="15" customHeight="1" x14ac:dyDescent="0.25">
      <c r="A1048" s="15" t="s">
        <v>186</v>
      </c>
      <c r="B1048" s="12">
        <v>50299080</v>
      </c>
      <c r="C1048" s="16">
        <v>330000</v>
      </c>
      <c r="D1048" s="16">
        <v>0</v>
      </c>
      <c r="E1048" s="16">
        <v>0</v>
      </c>
      <c r="F1048" s="16">
        <f t="shared" ref="F1048:G1051" si="105">C1048-D1048</f>
        <v>330000</v>
      </c>
      <c r="G1048" s="16">
        <f t="shared" si="105"/>
        <v>0</v>
      </c>
    </row>
    <row r="1049" spans="1:7" ht="15" customHeight="1" x14ac:dyDescent="0.25">
      <c r="A1049" s="15" t="s">
        <v>187</v>
      </c>
      <c r="B1049" s="12">
        <v>50299080</v>
      </c>
      <c r="C1049" s="16">
        <v>170000</v>
      </c>
      <c r="D1049" s="16">
        <v>170000</v>
      </c>
      <c r="E1049" s="16">
        <v>75600</v>
      </c>
      <c r="F1049" s="16">
        <f t="shared" si="105"/>
        <v>0</v>
      </c>
      <c r="G1049" s="16">
        <f t="shared" si="105"/>
        <v>94400</v>
      </c>
    </row>
    <row r="1050" spans="1:7" ht="15" customHeight="1" x14ac:dyDescent="0.25">
      <c r="A1050" s="15" t="s">
        <v>183</v>
      </c>
      <c r="B1050" s="12">
        <v>50299080</v>
      </c>
      <c r="C1050" s="16">
        <v>250000</v>
      </c>
      <c r="D1050" s="16">
        <v>150000</v>
      </c>
      <c r="E1050" s="16">
        <v>145500</v>
      </c>
      <c r="F1050" s="16">
        <f t="shared" si="105"/>
        <v>100000</v>
      </c>
      <c r="G1050" s="16">
        <f t="shared" si="105"/>
        <v>4500</v>
      </c>
    </row>
    <row r="1051" spans="1:7" ht="15" customHeight="1" x14ac:dyDescent="0.25">
      <c r="A1051" s="15" t="s">
        <v>188</v>
      </c>
      <c r="B1051" s="12">
        <v>50299080</v>
      </c>
      <c r="C1051" s="16">
        <v>250000</v>
      </c>
      <c r="D1051" s="16">
        <v>154000</v>
      </c>
      <c r="E1051" s="16">
        <v>50150</v>
      </c>
      <c r="F1051" s="16">
        <f t="shared" si="105"/>
        <v>96000</v>
      </c>
      <c r="G1051" s="16">
        <f t="shared" si="105"/>
        <v>103850</v>
      </c>
    </row>
    <row r="1052" spans="1:7" ht="15" customHeight="1" x14ac:dyDescent="0.25">
      <c r="B1052" s="12"/>
      <c r="C1052" s="20">
        <f>SUM(C1048:C1051)</f>
        <v>1000000</v>
      </c>
      <c r="D1052" s="20">
        <f t="shared" ref="D1052:G1052" si="106">SUM(D1048:D1051)</f>
        <v>474000</v>
      </c>
      <c r="E1052" s="20">
        <f t="shared" si="106"/>
        <v>271250</v>
      </c>
      <c r="F1052" s="20">
        <f t="shared" si="106"/>
        <v>526000</v>
      </c>
      <c r="G1052" s="20">
        <f t="shared" si="106"/>
        <v>202750</v>
      </c>
    </row>
    <row r="1053" spans="1:7" ht="15" customHeight="1" x14ac:dyDescent="0.25">
      <c r="B1053" s="12"/>
    </row>
    <row r="1054" spans="1:7" s="18" customFormat="1" ht="15" customHeight="1" x14ac:dyDescent="0.25">
      <c r="A1054" s="18" t="s">
        <v>189</v>
      </c>
      <c r="B1054" s="19"/>
      <c r="C1054" s="20"/>
      <c r="D1054" s="20"/>
      <c r="E1054" s="20"/>
      <c r="F1054" s="20"/>
      <c r="G1054" s="20"/>
    </row>
    <row r="1055" spans="1:7" ht="15" customHeight="1" x14ac:dyDescent="0.25">
      <c r="A1055" s="15" t="s">
        <v>190</v>
      </c>
      <c r="B1055" s="12">
        <v>50299080</v>
      </c>
      <c r="C1055" s="16">
        <v>1000000</v>
      </c>
      <c r="D1055" s="16">
        <v>500000</v>
      </c>
      <c r="E1055" s="16">
        <v>250000</v>
      </c>
      <c r="F1055" s="16">
        <f t="shared" ref="F1055:G1061" si="107">C1055-D1055</f>
        <v>500000</v>
      </c>
      <c r="G1055" s="16">
        <f t="shared" si="107"/>
        <v>250000</v>
      </c>
    </row>
    <row r="1056" spans="1:7" ht="15" customHeight="1" x14ac:dyDescent="0.25">
      <c r="A1056" s="15" t="s">
        <v>191</v>
      </c>
      <c r="B1056" s="12">
        <v>50299080</v>
      </c>
      <c r="C1056" s="16">
        <v>130000</v>
      </c>
      <c r="D1056" s="16">
        <v>130000</v>
      </c>
      <c r="E1056" s="16">
        <v>20355.43</v>
      </c>
      <c r="F1056" s="16">
        <f t="shared" si="107"/>
        <v>0</v>
      </c>
      <c r="G1056" s="16">
        <f t="shared" si="107"/>
        <v>109644.57</v>
      </c>
    </row>
    <row r="1057" spans="1:7" ht="15" customHeight="1" x14ac:dyDescent="0.25">
      <c r="A1057" s="15" t="s">
        <v>192</v>
      </c>
      <c r="B1057" s="12">
        <v>50299080</v>
      </c>
      <c r="C1057" s="16">
        <v>300000</v>
      </c>
      <c r="D1057" s="16">
        <v>300000</v>
      </c>
      <c r="E1057" s="16">
        <v>0</v>
      </c>
      <c r="F1057" s="16">
        <f t="shared" si="107"/>
        <v>0</v>
      </c>
      <c r="G1057" s="16">
        <f t="shared" si="107"/>
        <v>300000</v>
      </c>
    </row>
    <row r="1058" spans="1:7" ht="15" customHeight="1" x14ac:dyDescent="0.25">
      <c r="A1058" s="15" t="s">
        <v>193</v>
      </c>
      <c r="B1058" s="12">
        <v>50299080</v>
      </c>
      <c r="C1058" s="16">
        <v>1350000</v>
      </c>
      <c r="D1058" s="16">
        <v>750000</v>
      </c>
      <c r="E1058" s="16">
        <v>0</v>
      </c>
      <c r="F1058" s="16">
        <f t="shared" si="107"/>
        <v>600000</v>
      </c>
      <c r="G1058" s="16">
        <f t="shared" si="107"/>
        <v>750000</v>
      </c>
    </row>
    <row r="1059" spans="1:7" ht="15" customHeight="1" x14ac:dyDescent="0.25">
      <c r="A1059" s="15" t="s">
        <v>194</v>
      </c>
      <c r="B1059" s="12">
        <v>50299080</v>
      </c>
      <c r="C1059" s="16">
        <v>100000</v>
      </c>
      <c r="D1059" s="16">
        <v>100000</v>
      </c>
      <c r="E1059" s="16">
        <v>0</v>
      </c>
      <c r="F1059" s="16">
        <f t="shared" si="107"/>
        <v>0</v>
      </c>
      <c r="G1059" s="16">
        <f t="shared" si="107"/>
        <v>100000</v>
      </c>
    </row>
    <row r="1060" spans="1:7" ht="15" customHeight="1" x14ac:dyDescent="0.25">
      <c r="A1060" s="15" t="s">
        <v>195</v>
      </c>
      <c r="B1060" s="12">
        <v>50299080</v>
      </c>
      <c r="C1060" s="16">
        <v>300000</v>
      </c>
      <c r="D1060" s="16">
        <v>300000</v>
      </c>
      <c r="E1060" s="16">
        <v>293370</v>
      </c>
      <c r="F1060" s="16">
        <f t="shared" si="107"/>
        <v>0</v>
      </c>
      <c r="G1060" s="16">
        <f t="shared" si="107"/>
        <v>6630</v>
      </c>
    </row>
    <row r="1061" spans="1:7" ht="15" customHeight="1" x14ac:dyDescent="0.25">
      <c r="A1061" s="15" t="s">
        <v>196</v>
      </c>
      <c r="B1061" s="12">
        <v>50299080</v>
      </c>
      <c r="C1061" s="16">
        <v>1422000</v>
      </c>
      <c r="D1061" s="16">
        <v>500000</v>
      </c>
      <c r="E1061" s="16">
        <v>353880</v>
      </c>
      <c r="F1061" s="16">
        <f t="shared" si="107"/>
        <v>922000</v>
      </c>
      <c r="G1061" s="16">
        <f t="shared" si="107"/>
        <v>146120</v>
      </c>
    </row>
    <row r="1062" spans="1:7" ht="15" customHeight="1" x14ac:dyDescent="0.25">
      <c r="B1062" s="12"/>
      <c r="C1062" s="20">
        <f>SUM(C1055:C1061)</f>
        <v>4602000</v>
      </c>
      <c r="D1062" s="20">
        <f t="shared" ref="D1062:G1062" si="108">SUM(D1055:D1061)</f>
        <v>2580000</v>
      </c>
      <c r="E1062" s="20">
        <f t="shared" si="108"/>
        <v>917605.42999999993</v>
      </c>
      <c r="F1062" s="20">
        <f t="shared" si="108"/>
        <v>2022000</v>
      </c>
      <c r="G1062" s="20">
        <f t="shared" si="108"/>
        <v>1662394.57</v>
      </c>
    </row>
    <row r="1063" spans="1:7" ht="15" customHeight="1" x14ac:dyDescent="0.25">
      <c r="B1063" s="12"/>
    </row>
    <row r="1064" spans="1:7" s="7" customFormat="1" ht="30" customHeight="1" x14ac:dyDescent="0.25">
      <c r="A1064" s="24" t="s">
        <v>197</v>
      </c>
      <c r="B1064" s="24"/>
      <c r="C1064" s="24"/>
      <c r="D1064" s="24"/>
      <c r="E1064" s="24"/>
      <c r="F1064" s="24"/>
      <c r="G1064" s="24"/>
    </row>
    <row r="1065" spans="1:7" ht="15" customHeight="1" x14ac:dyDescent="0.25">
      <c r="A1065" s="15" t="s">
        <v>196</v>
      </c>
      <c r="B1065" s="12">
        <v>50299080</v>
      </c>
      <c r="C1065" s="16">
        <v>2000000</v>
      </c>
      <c r="D1065" s="16">
        <v>0</v>
      </c>
      <c r="E1065" s="16">
        <v>0</v>
      </c>
      <c r="F1065" s="16">
        <f>C1065-D1065</f>
        <v>2000000</v>
      </c>
      <c r="G1065" s="16">
        <f>D1065-E1065</f>
        <v>0</v>
      </c>
    </row>
    <row r="1066" spans="1:7" ht="15" customHeight="1" x14ac:dyDescent="0.25">
      <c r="B1066" s="12"/>
      <c r="C1066" s="20">
        <f>SUM(C1065)</f>
        <v>2000000</v>
      </c>
      <c r="D1066" s="20">
        <f t="shared" ref="D1066:G1066" si="109">SUM(D1065)</f>
        <v>0</v>
      </c>
      <c r="E1066" s="20">
        <f t="shared" si="109"/>
        <v>0</v>
      </c>
      <c r="F1066" s="20">
        <f t="shared" si="109"/>
        <v>2000000</v>
      </c>
      <c r="G1066" s="20">
        <f t="shared" si="109"/>
        <v>0</v>
      </c>
    </row>
    <row r="1067" spans="1:7" ht="15" customHeight="1" x14ac:dyDescent="0.25">
      <c r="B1067" s="12"/>
    </row>
    <row r="1068" spans="1:7" s="18" customFormat="1" ht="15" customHeight="1" x14ac:dyDescent="0.25">
      <c r="A1068" s="18" t="s">
        <v>198</v>
      </c>
      <c r="B1068" s="19"/>
      <c r="C1068" s="20"/>
      <c r="D1068" s="20"/>
      <c r="E1068" s="20"/>
      <c r="F1068" s="20"/>
      <c r="G1068" s="20"/>
    </row>
    <row r="1069" spans="1:7" ht="15" customHeight="1" x14ac:dyDescent="0.25">
      <c r="A1069" s="15" t="s">
        <v>199</v>
      </c>
      <c r="B1069" s="12">
        <v>50299080</v>
      </c>
      <c r="C1069" s="16">
        <v>1000000</v>
      </c>
      <c r="D1069" s="16">
        <v>1000000</v>
      </c>
      <c r="E1069" s="16">
        <v>78600</v>
      </c>
      <c r="F1069" s="16">
        <f t="shared" ref="F1069:G1071" si="110">C1069-D1069</f>
        <v>0</v>
      </c>
      <c r="G1069" s="16">
        <f t="shared" si="110"/>
        <v>921400</v>
      </c>
    </row>
    <row r="1070" spans="1:7" ht="15" customHeight="1" x14ac:dyDescent="0.25">
      <c r="A1070" s="15" t="s">
        <v>200</v>
      </c>
      <c r="B1070" s="12">
        <v>50299080</v>
      </c>
      <c r="C1070" s="16">
        <v>1000000</v>
      </c>
      <c r="D1070" s="16">
        <v>1000000</v>
      </c>
      <c r="E1070" s="16">
        <v>0</v>
      </c>
      <c r="F1070" s="16">
        <f t="shared" si="110"/>
        <v>0</v>
      </c>
      <c r="G1070" s="16">
        <f t="shared" si="110"/>
        <v>1000000</v>
      </c>
    </row>
    <row r="1071" spans="1:7" ht="15" customHeight="1" x14ac:dyDescent="0.25">
      <c r="A1071" s="15" t="s">
        <v>201</v>
      </c>
      <c r="B1071" s="12">
        <v>50299080</v>
      </c>
      <c r="C1071" s="16">
        <v>6000000</v>
      </c>
      <c r="D1071" s="16">
        <v>6000000</v>
      </c>
      <c r="E1071" s="16">
        <v>0</v>
      </c>
      <c r="F1071" s="16">
        <f t="shared" si="110"/>
        <v>0</v>
      </c>
      <c r="G1071" s="16">
        <f t="shared" si="110"/>
        <v>6000000</v>
      </c>
    </row>
    <row r="1072" spans="1:7" ht="15" customHeight="1" x14ac:dyDescent="0.25">
      <c r="B1072" s="12"/>
      <c r="C1072" s="20">
        <f>SUM(C1069:C1071)</f>
        <v>8000000</v>
      </c>
      <c r="D1072" s="20">
        <f t="shared" ref="D1072:G1072" si="111">SUM(D1069:D1071)</f>
        <v>8000000</v>
      </c>
      <c r="E1072" s="20">
        <f t="shared" si="111"/>
        <v>78600</v>
      </c>
      <c r="F1072" s="20">
        <f t="shared" si="111"/>
        <v>0</v>
      </c>
      <c r="G1072" s="20">
        <f t="shared" si="111"/>
        <v>7921400</v>
      </c>
    </row>
    <row r="1073" spans="1:7" ht="15" customHeight="1" x14ac:dyDescent="0.25">
      <c r="B1073" s="12"/>
    </row>
    <row r="1074" spans="1:7" s="18" customFormat="1" ht="15" customHeight="1" x14ac:dyDescent="0.25">
      <c r="A1074" s="18" t="s">
        <v>202</v>
      </c>
      <c r="B1074" s="19"/>
      <c r="C1074" s="20"/>
      <c r="D1074" s="20"/>
      <c r="E1074" s="20"/>
      <c r="F1074" s="20"/>
      <c r="G1074" s="20"/>
    </row>
    <row r="1075" spans="1:7" ht="15" customHeight="1" x14ac:dyDescent="0.25">
      <c r="A1075" s="15" t="s">
        <v>203</v>
      </c>
      <c r="B1075" s="12">
        <v>50299080</v>
      </c>
      <c r="C1075" s="16">
        <v>4000000</v>
      </c>
      <c r="D1075" s="16">
        <v>4000000</v>
      </c>
      <c r="E1075" s="16">
        <v>0</v>
      </c>
      <c r="F1075" s="16">
        <f t="shared" ref="F1075:G1080" si="112">C1075-D1075</f>
        <v>0</v>
      </c>
      <c r="G1075" s="16">
        <f t="shared" si="112"/>
        <v>4000000</v>
      </c>
    </row>
    <row r="1076" spans="1:7" ht="15" customHeight="1" x14ac:dyDescent="0.25">
      <c r="A1076" s="15" t="s">
        <v>204</v>
      </c>
      <c r="B1076" s="12">
        <v>50299080</v>
      </c>
      <c r="C1076" s="16">
        <v>4000000</v>
      </c>
      <c r="D1076" s="16">
        <v>4000000</v>
      </c>
      <c r="E1076" s="16">
        <v>0</v>
      </c>
      <c r="F1076" s="16">
        <f t="shared" si="112"/>
        <v>0</v>
      </c>
      <c r="G1076" s="16">
        <f t="shared" si="112"/>
        <v>4000000</v>
      </c>
    </row>
    <row r="1077" spans="1:7" ht="15" customHeight="1" x14ac:dyDescent="0.25">
      <c r="A1077" s="15" t="s">
        <v>205</v>
      </c>
      <c r="B1077" s="12">
        <v>50299080</v>
      </c>
      <c r="C1077" s="16">
        <v>8000000</v>
      </c>
      <c r="D1077" s="16">
        <v>8000000</v>
      </c>
      <c r="E1077" s="16">
        <v>0</v>
      </c>
      <c r="F1077" s="16">
        <f t="shared" si="112"/>
        <v>0</v>
      </c>
      <c r="G1077" s="16">
        <f t="shared" si="112"/>
        <v>8000000</v>
      </c>
    </row>
    <row r="1078" spans="1:7" ht="15" customHeight="1" x14ac:dyDescent="0.25">
      <c r="A1078" s="15" t="s">
        <v>206</v>
      </c>
      <c r="B1078" s="12">
        <v>50299080</v>
      </c>
      <c r="C1078" s="16">
        <v>6000000</v>
      </c>
      <c r="D1078" s="16">
        <v>6000000</v>
      </c>
      <c r="E1078" s="16">
        <v>0</v>
      </c>
      <c r="F1078" s="16">
        <f t="shared" si="112"/>
        <v>0</v>
      </c>
      <c r="G1078" s="16">
        <f t="shared" si="112"/>
        <v>6000000</v>
      </c>
    </row>
    <row r="1079" spans="1:7" ht="15" customHeight="1" x14ac:dyDescent="0.25">
      <c r="A1079" s="15" t="s">
        <v>207</v>
      </c>
      <c r="B1079" s="12">
        <v>50299080</v>
      </c>
      <c r="C1079" s="16">
        <v>17500000</v>
      </c>
      <c r="D1079" s="16">
        <v>6000000</v>
      </c>
      <c r="E1079" s="16">
        <v>0</v>
      </c>
      <c r="F1079" s="16">
        <f t="shared" si="112"/>
        <v>11500000</v>
      </c>
      <c r="G1079" s="16">
        <f t="shared" si="112"/>
        <v>6000000</v>
      </c>
    </row>
    <row r="1080" spans="1:7" ht="15" customHeight="1" x14ac:dyDescent="0.25">
      <c r="A1080" s="15" t="s">
        <v>208</v>
      </c>
      <c r="B1080" s="12">
        <v>50299080</v>
      </c>
      <c r="C1080" s="16">
        <v>3000000</v>
      </c>
      <c r="D1080" s="16">
        <v>3000000</v>
      </c>
      <c r="E1080" s="16">
        <v>0</v>
      </c>
      <c r="F1080" s="16">
        <f t="shared" si="112"/>
        <v>0</v>
      </c>
      <c r="G1080" s="16">
        <f t="shared" si="112"/>
        <v>3000000</v>
      </c>
    </row>
    <row r="1081" spans="1:7" ht="15" customHeight="1" x14ac:dyDescent="0.25">
      <c r="B1081" s="12"/>
      <c r="C1081" s="20">
        <f>SUM(C1075:C1080)</f>
        <v>42500000</v>
      </c>
      <c r="D1081" s="20">
        <f t="shared" ref="D1081:G1081" si="113">SUM(D1075:D1080)</f>
        <v>31000000</v>
      </c>
      <c r="E1081" s="20">
        <f t="shared" si="113"/>
        <v>0</v>
      </c>
      <c r="F1081" s="20">
        <f t="shared" si="113"/>
        <v>11500000</v>
      </c>
      <c r="G1081" s="20">
        <f t="shared" si="113"/>
        <v>31000000</v>
      </c>
    </row>
    <row r="1082" spans="1:7" ht="15" customHeight="1" x14ac:dyDescent="0.25">
      <c r="B1082" s="12"/>
    </row>
    <row r="1083" spans="1:7" s="18" customFormat="1" ht="15" customHeight="1" x14ac:dyDescent="0.25">
      <c r="A1083" s="18" t="s">
        <v>209</v>
      </c>
      <c r="B1083" s="19"/>
      <c r="C1083" s="20"/>
      <c r="D1083" s="20"/>
      <c r="E1083" s="20"/>
      <c r="F1083" s="20"/>
      <c r="G1083" s="20"/>
    </row>
    <row r="1084" spans="1:7" ht="15" customHeight="1" x14ac:dyDescent="0.25">
      <c r="A1084" s="15" t="s">
        <v>210</v>
      </c>
      <c r="B1084" s="12">
        <v>50299080</v>
      </c>
      <c r="C1084" s="16">
        <v>70000000</v>
      </c>
      <c r="D1084" s="16">
        <v>23333333.300000001</v>
      </c>
      <c r="E1084" s="16">
        <v>0</v>
      </c>
      <c r="F1084" s="16">
        <f>C1084-D1084</f>
        <v>46666666.700000003</v>
      </c>
      <c r="G1084" s="16">
        <f>D1084-E1084</f>
        <v>23333333.300000001</v>
      </c>
    </row>
    <row r="1085" spans="1:7" ht="15" customHeight="1" x14ac:dyDescent="0.25">
      <c r="B1085" s="12"/>
      <c r="C1085" s="20">
        <f>SUM(C1084)</f>
        <v>70000000</v>
      </c>
      <c r="D1085" s="20">
        <f t="shared" ref="D1085:G1085" si="114">SUM(D1084)</f>
        <v>23333333.300000001</v>
      </c>
      <c r="E1085" s="20">
        <f t="shared" si="114"/>
        <v>0</v>
      </c>
      <c r="F1085" s="20">
        <f t="shared" si="114"/>
        <v>46666666.700000003</v>
      </c>
      <c r="G1085" s="20">
        <f t="shared" si="114"/>
        <v>23333333.300000001</v>
      </c>
    </row>
    <row r="1086" spans="1:7" ht="15" customHeight="1" x14ac:dyDescent="0.25">
      <c r="B1086" s="12"/>
    </row>
    <row r="1087" spans="1:7" s="18" customFormat="1" ht="15" customHeight="1" x14ac:dyDescent="0.25">
      <c r="A1087" s="18" t="s">
        <v>211</v>
      </c>
      <c r="B1087" s="19"/>
      <c r="C1087" s="20"/>
      <c r="D1087" s="20"/>
      <c r="E1087" s="20"/>
      <c r="F1087" s="20"/>
      <c r="G1087" s="20"/>
    </row>
    <row r="1088" spans="1:7" ht="15" customHeight="1" x14ac:dyDescent="0.25">
      <c r="A1088" s="15" t="s">
        <v>212</v>
      </c>
      <c r="B1088" s="12">
        <v>50299080</v>
      </c>
      <c r="C1088" s="16">
        <v>2135000</v>
      </c>
      <c r="D1088" s="16">
        <v>2135000</v>
      </c>
      <c r="E1088" s="16">
        <v>0</v>
      </c>
      <c r="F1088" s="16">
        <f t="shared" ref="F1088:G1093" si="115">C1088-D1088</f>
        <v>0</v>
      </c>
      <c r="G1088" s="16">
        <f t="shared" si="115"/>
        <v>2135000</v>
      </c>
    </row>
    <row r="1089" spans="1:7" ht="15" customHeight="1" x14ac:dyDescent="0.25">
      <c r="A1089" s="15" t="s">
        <v>213</v>
      </c>
      <c r="B1089" s="12">
        <v>50299080</v>
      </c>
      <c r="C1089" s="16">
        <v>45000</v>
      </c>
      <c r="D1089" s="16">
        <v>45000</v>
      </c>
      <c r="E1089" s="16">
        <v>42775</v>
      </c>
      <c r="F1089" s="16">
        <f t="shared" si="115"/>
        <v>0</v>
      </c>
      <c r="G1089" s="16">
        <f t="shared" si="115"/>
        <v>2225</v>
      </c>
    </row>
    <row r="1090" spans="1:7" ht="15" customHeight="1" x14ac:dyDescent="0.25">
      <c r="A1090" s="15" t="s">
        <v>214</v>
      </c>
      <c r="B1090" s="12">
        <v>50299080</v>
      </c>
      <c r="C1090" s="16">
        <v>3815424</v>
      </c>
      <c r="D1090" s="16">
        <v>1951224</v>
      </c>
      <c r="E1090" s="16">
        <v>0</v>
      </c>
      <c r="F1090" s="16">
        <f t="shared" si="115"/>
        <v>1864200</v>
      </c>
      <c r="G1090" s="16">
        <f t="shared" si="115"/>
        <v>1951224</v>
      </c>
    </row>
    <row r="1091" spans="1:7" ht="15" customHeight="1" x14ac:dyDescent="0.25">
      <c r="A1091" s="15" t="s">
        <v>215</v>
      </c>
      <c r="B1091" s="12">
        <v>50299080</v>
      </c>
      <c r="C1091" s="16">
        <v>175000</v>
      </c>
      <c r="D1091" s="16">
        <v>175000</v>
      </c>
      <c r="E1091" s="16">
        <v>0</v>
      </c>
      <c r="F1091" s="16">
        <f t="shared" si="115"/>
        <v>0</v>
      </c>
      <c r="G1091" s="16">
        <f t="shared" si="115"/>
        <v>175000</v>
      </c>
    </row>
    <row r="1092" spans="1:7" ht="15" customHeight="1" x14ac:dyDescent="0.25">
      <c r="A1092" s="15" t="s">
        <v>216</v>
      </c>
      <c r="B1092" s="12">
        <v>50299080</v>
      </c>
      <c r="C1092" s="16">
        <v>811800</v>
      </c>
      <c r="D1092" s="16">
        <v>811800</v>
      </c>
      <c r="E1092" s="16">
        <v>0</v>
      </c>
      <c r="F1092" s="16">
        <f t="shared" si="115"/>
        <v>0</v>
      </c>
      <c r="G1092" s="16">
        <f t="shared" si="115"/>
        <v>811800</v>
      </c>
    </row>
    <row r="1093" spans="1:7" ht="15" customHeight="1" x14ac:dyDescent="0.25">
      <c r="A1093" s="15" t="s">
        <v>217</v>
      </c>
      <c r="B1093" s="12">
        <v>50299080</v>
      </c>
      <c r="C1093" s="16">
        <v>1500000</v>
      </c>
      <c r="D1093" s="16">
        <v>1000000</v>
      </c>
      <c r="E1093" s="16">
        <v>0</v>
      </c>
      <c r="F1093" s="16">
        <f t="shared" si="115"/>
        <v>500000</v>
      </c>
      <c r="G1093" s="16">
        <f t="shared" si="115"/>
        <v>1000000</v>
      </c>
    </row>
    <row r="1094" spans="1:7" ht="15" customHeight="1" x14ac:dyDescent="0.25">
      <c r="B1094" s="12"/>
      <c r="C1094" s="20">
        <f>SUM(C1088:C1093)</f>
        <v>8482224</v>
      </c>
      <c r="D1094" s="20">
        <f t="shared" ref="D1094:G1094" si="116">SUM(D1088:D1093)</f>
        <v>6118024</v>
      </c>
      <c r="E1094" s="20">
        <f t="shared" si="116"/>
        <v>42775</v>
      </c>
      <c r="F1094" s="20">
        <f t="shared" si="116"/>
        <v>2364200</v>
      </c>
      <c r="G1094" s="20">
        <f t="shared" si="116"/>
        <v>6075249</v>
      </c>
    </row>
    <row r="1095" spans="1:7" ht="15" customHeight="1" x14ac:dyDescent="0.25">
      <c r="B1095" s="12"/>
    </row>
    <row r="1096" spans="1:7" s="18" customFormat="1" ht="15" customHeight="1" x14ac:dyDescent="0.25">
      <c r="A1096" s="18" t="s">
        <v>218</v>
      </c>
      <c r="B1096" s="19"/>
      <c r="C1096" s="20"/>
      <c r="D1096" s="20"/>
      <c r="E1096" s="20"/>
      <c r="F1096" s="20"/>
      <c r="G1096" s="20"/>
    </row>
    <row r="1097" spans="1:7" ht="15" customHeight="1" x14ac:dyDescent="0.25">
      <c r="A1097" s="15" t="s">
        <v>78</v>
      </c>
      <c r="B1097" s="12">
        <v>50299080</v>
      </c>
      <c r="C1097" s="16">
        <v>600000</v>
      </c>
      <c r="D1097" s="16">
        <v>300000</v>
      </c>
      <c r="E1097" s="16">
        <v>186000</v>
      </c>
      <c r="F1097" s="16">
        <f>C1097-D1097</f>
        <v>300000</v>
      </c>
      <c r="G1097" s="16">
        <f>D1097-E1097</f>
        <v>114000</v>
      </c>
    </row>
    <row r="1098" spans="1:7" ht="15" customHeight="1" x14ac:dyDescent="0.25">
      <c r="B1098" s="12"/>
      <c r="C1098" s="20">
        <f>SUM(C1097)</f>
        <v>600000</v>
      </c>
      <c r="D1098" s="20">
        <f t="shared" ref="D1098:G1098" si="117">SUM(D1097)</f>
        <v>300000</v>
      </c>
      <c r="E1098" s="20">
        <f t="shared" si="117"/>
        <v>186000</v>
      </c>
      <c r="F1098" s="20">
        <f t="shared" si="117"/>
        <v>300000</v>
      </c>
      <c r="G1098" s="20">
        <f t="shared" si="117"/>
        <v>114000</v>
      </c>
    </row>
    <row r="1099" spans="1:7" ht="15" customHeight="1" x14ac:dyDescent="0.25">
      <c r="B1099" s="12"/>
    </row>
    <row r="1100" spans="1:7" s="18" customFormat="1" ht="15" customHeight="1" x14ac:dyDescent="0.25">
      <c r="A1100" s="18" t="s">
        <v>219</v>
      </c>
      <c r="B1100" s="19"/>
      <c r="C1100" s="20"/>
      <c r="D1100" s="20"/>
      <c r="E1100" s="20"/>
      <c r="F1100" s="20"/>
      <c r="G1100" s="20"/>
    </row>
    <row r="1101" spans="1:7" ht="15" customHeight="1" x14ac:dyDescent="0.25">
      <c r="A1101" s="15" t="s">
        <v>78</v>
      </c>
      <c r="B1101" s="12">
        <v>50299080</v>
      </c>
      <c r="C1101" s="16">
        <v>360000</v>
      </c>
      <c r="D1101" s="16">
        <v>360000</v>
      </c>
      <c r="E1101" s="16">
        <v>0</v>
      </c>
      <c r="F1101" s="16">
        <f t="shared" ref="F1101:G1107" si="118">C1101-D1101</f>
        <v>0</v>
      </c>
      <c r="G1101" s="16">
        <f t="shared" si="118"/>
        <v>360000</v>
      </c>
    </row>
    <row r="1102" spans="1:7" ht="15" customHeight="1" x14ac:dyDescent="0.25">
      <c r="A1102" s="15" t="s">
        <v>220</v>
      </c>
      <c r="B1102" s="12">
        <v>50299080</v>
      </c>
      <c r="C1102" s="16">
        <v>20000</v>
      </c>
      <c r="D1102" s="16">
        <v>20000</v>
      </c>
      <c r="E1102" s="16">
        <v>0</v>
      </c>
      <c r="F1102" s="16">
        <f t="shared" si="118"/>
        <v>0</v>
      </c>
      <c r="G1102" s="16">
        <f t="shared" si="118"/>
        <v>20000</v>
      </c>
    </row>
    <row r="1103" spans="1:7" ht="15" customHeight="1" x14ac:dyDescent="0.25">
      <c r="A1103" s="15" t="s">
        <v>221</v>
      </c>
      <c r="B1103" s="12">
        <v>50299080</v>
      </c>
      <c r="C1103" s="16">
        <v>487050</v>
      </c>
      <c r="D1103" s="16">
        <v>487050</v>
      </c>
      <c r="E1103" s="16">
        <v>0</v>
      </c>
      <c r="F1103" s="16">
        <f t="shared" si="118"/>
        <v>0</v>
      </c>
      <c r="G1103" s="16">
        <f t="shared" si="118"/>
        <v>487050</v>
      </c>
    </row>
    <row r="1104" spans="1:7" ht="15" customHeight="1" x14ac:dyDescent="0.25">
      <c r="A1104" s="15" t="s">
        <v>222</v>
      </c>
      <c r="B1104" s="12">
        <v>50299080</v>
      </c>
      <c r="C1104" s="16">
        <v>10000</v>
      </c>
      <c r="D1104" s="16">
        <v>10000</v>
      </c>
      <c r="E1104" s="16">
        <v>0</v>
      </c>
      <c r="F1104" s="16">
        <f t="shared" si="118"/>
        <v>0</v>
      </c>
      <c r="G1104" s="16">
        <f t="shared" si="118"/>
        <v>10000</v>
      </c>
    </row>
    <row r="1105" spans="1:7" ht="15" customHeight="1" x14ac:dyDescent="0.25">
      <c r="A1105" s="15" t="s">
        <v>215</v>
      </c>
      <c r="B1105" s="12">
        <v>50299080</v>
      </c>
      <c r="C1105" s="16">
        <v>107826</v>
      </c>
      <c r="D1105" s="16">
        <v>107826</v>
      </c>
      <c r="E1105" s="16">
        <v>0</v>
      </c>
      <c r="F1105" s="16">
        <f t="shared" si="118"/>
        <v>0</v>
      </c>
      <c r="G1105" s="16">
        <f t="shared" si="118"/>
        <v>107826</v>
      </c>
    </row>
    <row r="1106" spans="1:7" ht="15" customHeight="1" x14ac:dyDescent="0.25">
      <c r="A1106" s="15" t="s">
        <v>187</v>
      </c>
      <c r="B1106" s="12">
        <v>50299080</v>
      </c>
      <c r="C1106" s="16">
        <v>5000</v>
      </c>
      <c r="D1106" s="16">
        <v>5000</v>
      </c>
      <c r="E1106" s="16">
        <v>0</v>
      </c>
      <c r="F1106" s="16">
        <f t="shared" si="118"/>
        <v>0</v>
      </c>
      <c r="G1106" s="16">
        <f t="shared" si="118"/>
        <v>5000</v>
      </c>
    </row>
    <row r="1107" spans="1:7" ht="15" customHeight="1" x14ac:dyDescent="0.25">
      <c r="A1107" s="15" t="s">
        <v>223</v>
      </c>
      <c r="B1107" s="12">
        <v>50299080</v>
      </c>
      <c r="C1107" s="16">
        <v>10000</v>
      </c>
      <c r="D1107" s="16">
        <v>10000</v>
      </c>
      <c r="E1107" s="16">
        <v>0</v>
      </c>
      <c r="F1107" s="16">
        <f t="shared" si="118"/>
        <v>0</v>
      </c>
      <c r="G1107" s="16">
        <f t="shared" si="118"/>
        <v>10000</v>
      </c>
    </row>
    <row r="1108" spans="1:7" ht="15" customHeight="1" x14ac:dyDescent="0.25">
      <c r="B1108" s="12"/>
      <c r="C1108" s="20">
        <f>SUM(C1101:C1107)</f>
        <v>999876</v>
      </c>
      <c r="D1108" s="20">
        <f t="shared" ref="D1108:G1108" si="119">SUM(D1101:D1107)</f>
        <v>999876</v>
      </c>
      <c r="E1108" s="20">
        <f t="shared" si="119"/>
        <v>0</v>
      </c>
      <c r="F1108" s="20">
        <f t="shared" si="119"/>
        <v>0</v>
      </c>
      <c r="G1108" s="20">
        <f t="shared" si="119"/>
        <v>999876</v>
      </c>
    </row>
    <row r="1109" spans="1:7" ht="15" customHeight="1" x14ac:dyDescent="0.25">
      <c r="B1109" s="12"/>
    </row>
    <row r="1110" spans="1:7" s="18" customFormat="1" ht="15" customHeight="1" x14ac:dyDescent="0.25">
      <c r="A1110" s="18" t="s">
        <v>224</v>
      </c>
      <c r="B1110" s="19"/>
      <c r="C1110" s="20"/>
      <c r="D1110" s="20"/>
      <c r="E1110" s="20"/>
      <c r="F1110" s="20"/>
      <c r="G1110" s="20"/>
    </row>
    <row r="1111" spans="1:7" ht="15" customHeight="1" x14ac:dyDescent="0.25">
      <c r="A1111" s="15" t="s">
        <v>190</v>
      </c>
      <c r="B1111" s="12">
        <v>50299080</v>
      </c>
      <c r="C1111" s="16">
        <v>900000</v>
      </c>
      <c r="D1111" s="16">
        <v>300000</v>
      </c>
      <c r="E1111" s="16">
        <v>0</v>
      </c>
      <c r="F1111" s="16">
        <f t="shared" ref="F1111:G1116" si="120">C1111-D1111</f>
        <v>600000</v>
      </c>
      <c r="G1111" s="16">
        <f t="shared" si="120"/>
        <v>300000</v>
      </c>
    </row>
    <row r="1112" spans="1:7" ht="15" customHeight="1" x14ac:dyDescent="0.25">
      <c r="A1112" s="15" t="s">
        <v>225</v>
      </c>
      <c r="B1112" s="12">
        <v>50299080</v>
      </c>
      <c r="C1112" s="16">
        <v>30000</v>
      </c>
      <c r="D1112" s="16">
        <v>30000</v>
      </c>
      <c r="E1112" s="16">
        <v>27550</v>
      </c>
      <c r="F1112" s="16">
        <f t="shared" si="120"/>
        <v>0</v>
      </c>
      <c r="G1112" s="16">
        <f t="shared" si="120"/>
        <v>2450</v>
      </c>
    </row>
    <row r="1113" spans="1:7" ht="15" customHeight="1" x14ac:dyDescent="0.25">
      <c r="A1113" s="15" t="s">
        <v>214</v>
      </c>
      <c r="B1113" s="12">
        <v>50299080</v>
      </c>
      <c r="C1113" s="16">
        <v>50000</v>
      </c>
      <c r="D1113" s="16">
        <v>50000</v>
      </c>
      <c r="E1113" s="16">
        <v>0</v>
      </c>
      <c r="F1113" s="16">
        <f t="shared" si="120"/>
        <v>0</v>
      </c>
      <c r="G1113" s="16">
        <f t="shared" si="120"/>
        <v>50000</v>
      </c>
    </row>
    <row r="1114" spans="1:7" ht="15" customHeight="1" x14ac:dyDescent="0.25">
      <c r="A1114" s="15" t="s">
        <v>226</v>
      </c>
      <c r="B1114" s="12">
        <v>50299080</v>
      </c>
      <c r="C1114" s="16">
        <v>55000</v>
      </c>
      <c r="D1114" s="16">
        <v>55000</v>
      </c>
      <c r="E1114" s="16">
        <v>0</v>
      </c>
      <c r="F1114" s="16">
        <f t="shared" si="120"/>
        <v>0</v>
      </c>
      <c r="G1114" s="16">
        <f t="shared" si="120"/>
        <v>55000</v>
      </c>
    </row>
    <row r="1115" spans="1:7" ht="15" customHeight="1" x14ac:dyDescent="0.25">
      <c r="A1115" s="15" t="s">
        <v>227</v>
      </c>
      <c r="B1115" s="12">
        <v>50299080</v>
      </c>
      <c r="C1115" s="16">
        <v>42900</v>
      </c>
      <c r="D1115" s="16">
        <v>42900</v>
      </c>
      <c r="E1115" s="16">
        <v>0</v>
      </c>
      <c r="F1115" s="16">
        <f t="shared" si="120"/>
        <v>0</v>
      </c>
      <c r="G1115" s="16">
        <f t="shared" si="120"/>
        <v>42900</v>
      </c>
    </row>
    <row r="1116" spans="1:7" ht="15" customHeight="1" x14ac:dyDescent="0.25">
      <c r="A1116" s="15" t="s">
        <v>187</v>
      </c>
      <c r="B1116" s="12">
        <v>50299080</v>
      </c>
      <c r="C1116" s="16">
        <v>840000</v>
      </c>
      <c r="D1116" s="16">
        <v>840000</v>
      </c>
      <c r="E1116" s="16">
        <v>0</v>
      </c>
      <c r="F1116" s="16">
        <f t="shared" si="120"/>
        <v>0</v>
      </c>
      <c r="G1116" s="16">
        <f t="shared" si="120"/>
        <v>840000</v>
      </c>
    </row>
    <row r="1117" spans="1:7" ht="15" customHeight="1" x14ac:dyDescent="0.25">
      <c r="B1117" s="12"/>
      <c r="C1117" s="20">
        <f>SUM(C1111:C1116)</f>
        <v>1917900</v>
      </c>
      <c r="D1117" s="20">
        <f t="shared" ref="D1117:G1117" si="121">SUM(D1111:D1116)</f>
        <v>1317900</v>
      </c>
      <c r="E1117" s="20">
        <f t="shared" si="121"/>
        <v>27550</v>
      </c>
      <c r="F1117" s="20">
        <f t="shared" si="121"/>
        <v>600000</v>
      </c>
      <c r="G1117" s="20">
        <f t="shared" si="121"/>
        <v>1290350</v>
      </c>
    </row>
    <row r="1118" spans="1:7" ht="15" customHeight="1" x14ac:dyDescent="0.25">
      <c r="B1118" s="12"/>
    </row>
    <row r="1119" spans="1:7" s="18" customFormat="1" ht="15" customHeight="1" x14ac:dyDescent="0.25">
      <c r="A1119" s="18" t="s">
        <v>228</v>
      </c>
      <c r="B1119" s="19"/>
      <c r="C1119" s="20"/>
      <c r="D1119" s="20"/>
      <c r="E1119" s="20"/>
      <c r="F1119" s="20"/>
      <c r="G1119" s="20"/>
    </row>
    <row r="1120" spans="1:7" ht="15" customHeight="1" x14ac:dyDescent="0.25">
      <c r="A1120" s="15" t="s">
        <v>187</v>
      </c>
      <c r="B1120" s="12">
        <v>50299080</v>
      </c>
      <c r="C1120" s="16">
        <v>1000000</v>
      </c>
      <c r="D1120" s="16">
        <v>500000</v>
      </c>
      <c r="E1120" s="16">
        <v>0</v>
      </c>
      <c r="F1120" s="16">
        <f>C1120-D1120</f>
        <v>500000</v>
      </c>
      <c r="G1120" s="16">
        <f>D1120-E1120</f>
        <v>500000</v>
      </c>
    </row>
    <row r="1121" spans="1:7" ht="15" customHeight="1" x14ac:dyDescent="0.25">
      <c r="B1121" s="12"/>
      <c r="C1121" s="20">
        <f>SUM(C1120)</f>
        <v>1000000</v>
      </c>
      <c r="D1121" s="20">
        <f t="shared" ref="D1121:G1121" si="122">SUM(D1120)</f>
        <v>500000</v>
      </c>
      <c r="E1121" s="20">
        <f t="shared" si="122"/>
        <v>0</v>
      </c>
      <c r="F1121" s="20">
        <f t="shared" si="122"/>
        <v>500000</v>
      </c>
      <c r="G1121" s="20">
        <f t="shared" si="122"/>
        <v>500000</v>
      </c>
    </row>
    <row r="1122" spans="1:7" ht="15" customHeight="1" x14ac:dyDescent="0.25">
      <c r="B1122" s="12"/>
    </row>
    <row r="1123" spans="1:7" s="18" customFormat="1" ht="15" customHeight="1" x14ac:dyDescent="0.25">
      <c r="A1123" s="18" t="s">
        <v>229</v>
      </c>
      <c r="B1123" s="19"/>
      <c r="C1123" s="20"/>
      <c r="D1123" s="20"/>
      <c r="E1123" s="20"/>
      <c r="F1123" s="20"/>
      <c r="G1123" s="20"/>
    </row>
    <row r="1124" spans="1:7" ht="15" customHeight="1" x14ac:dyDescent="0.25">
      <c r="A1124" s="15" t="s">
        <v>227</v>
      </c>
      <c r="B1124" s="12">
        <v>50299080</v>
      </c>
      <c r="C1124" s="16">
        <v>124000</v>
      </c>
      <c r="D1124" s="16">
        <v>124000</v>
      </c>
      <c r="E1124" s="16">
        <v>0</v>
      </c>
      <c r="F1124" s="16">
        <f t="shared" ref="F1124:G1129" si="123">C1124-D1124</f>
        <v>0</v>
      </c>
      <c r="G1124" s="16">
        <f t="shared" si="123"/>
        <v>124000</v>
      </c>
    </row>
    <row r="1125" spans="1:7" ht="15" customHeight="1" x14ac:dyDescent="0.25">
      <c r="A1125" s="15" t="s">
        <v>230</v>
      </c>
      <c r="B1125" s="12">
        <v>50299080</v>
      </c>
      <c r="C1125" s="16">
        <v>10000</v>
      </c>
      <c r="D1125" s="16">
        <v>10000</v>
      </c>
      <c r="E1125" s="16">
        <v>0</v>
      </c>
      <c r="F1125" s="16">
        <f t="shared" si="123"/>
        <v>0</v>
      </c>
      <c r="G1125" s="16">
        <f t="shared" si="123"/>
        <v>10000</v>
      </c>
    </row>
    <row r="1126" spans="1:7" ht="15" customHeight="1" x14ac:dyDescent="0.25">
      <c r="A1126" s="15" t="s">
        <v>194</v>
      </c>
      <c r="B1126" s="12">
        <v>50299080</v>
      </c>
      <c r="C1126" s="16">
        <v>20000</v>
      </c>
      <c r="D1126" s="16">
        <v>20000</v>
      </c>
      <c r="E1126" s="16">
        <v>0</v>
      </c>
      <c r="F1126" s="16">
        <f t="shared" si="123"/>
        <v>0</v>
      </c>
      <c r="G1126" s="16">
        <f t="shared" si="123"/>
        <v>20000</v>
      </c>
    </row>
    <row r="1127" spans="1:7" ht="15" customHeight="1" x14ac:dyDescent="0.25">
      <c r="A1127" s="15" t="s">
        <v>231</v>
      </c>
      <c r="B1127" s="12">
        <v>50299080</v>
      </c>
      <c r="C1127" s="16">
        <v>214000</v>
      </c>
      <c r="D1127" s="16">
        <v>107000</v>
      </c>
      <c r="E1127" s="16">
        <v>0</v>
      </c>
      <c r="F1127" s="16">
        <f t="shared" si="123"/>
        <v>107000</v>
      </c>
      <c r="G1127" s="16">
        <f t="shared" si="123"/>
        <v>107000</v>
      </c>
    </row>
    <row r="1128" spans="1:7" ht="15" customHeight="1" x14ac:dyDescent="0.25">
      <c r="A1128" s="15" t="s">
        <v>232</v>
      </c>
      <c r="B1128" s="12">
        <v>50299080</v>
      </c>
      <c r="C1128" s="16">
        <v>3852000</v>
      </c>
      <c r="D1128" s="16">
        <v>3852000</v>
      </c>
      <c r="E1128" s="16">
        <v>0</v>
      </c>
      <c r="F1128" s="16">
        <f t="shared" si="123"/>
        <v>0</v>
      </c>
      <c r="G1128" s="16">
        <f t="shared" si="123"/>
        <v>3852000</v>
      </c>
    </row>
    <row r="1129" spans="1:7" ht="15" customHeight="1" x14ac:dyDescent="0.25">
      <c r="A1129" s="15" t="s">
        <v>233</v>
      </c>
      <c r="B1129" s="12">
        <v>50299080</v>
      </c>
      <c r="C1129" s="16">
        <v>780000</v>
      </c>
      <c r="D1129" s="16">
        <v>780000</v>
      </c>
      <c r="E1129" s="16">
        <v>0</v>
      </c>
      <c r="F1129" s="16">
        <f t="shared" si="123"/>
        <v>0</v>
      </c>
      <c r="G1129" s="16">
        <f t="shared" si="123"/>
        <v>780000</v>
      </c>
    </row>
    <row r="1130" spans="1:7" ht="15" customHeight="1" x14ac:dyDescent="0.25">
      <c r="B1130" s="12"/>
      <c r="C1130" s="20">
        <f>SUM(C1124:C1129)</f>
        <v>5000000</v>
      </c>
      <c r="D1130" s="20">
        <f t="shared" ref="D1130:G1130" si="124">SUM(D1124:D1129)</f>
        <v>4893000</v>
      </c>
      <c r="E1130" s="20">
        <f t="shared" si="124"/>
        <v>0</v>
      </c>
      <c r="F1130" s="20">
        <f t="shared" si="124"/>
        <v>107000</v>
      </c>
      <c r="G1130" s="20">
        <f t="shared" si="124"/>
        <v>4893000</v>
      </c>
    </row>
    <row r="1131" spans="1:7" ht="15" customHeight="1" x14ac:dyDescent="0.25">
      <c r="B1131" s="12"/>
    </row>
    <row r="1132" spans="1:7" s="18" customFormat="1" ht="15" customHeight="1" x14ac:dyDescent="0.25">
      <c r="A1132" s="18" t="s">
        <v>234</v>
      </c>
      <c r="B1132" s="19"/>
      <c r="C1132" s="20"/>
      <c r="D1132" s="20"/>
      <c r="E1132" s="20"/>
      <c r="F1132" s="20"/>
      <c r="G1132" s="20"/>
    </row>
    <row r="1133" spans="1:7" ht="15" customHeight="1" x14ac:dyDescent="0.25">
      <c r="A1133" s="15" t="s">
        <v>195</v>
      </c>
      <c r="B1133" s="12">
        <v>50299080</v>
      </c>
      <c r="C1133" s="16">
        <v>300000</v>
      </c>
      <c r="D1133" s="16">
        <v>300000</v>
      </c>
      <c r="E1133" s="16">
        <v>0</v>
      </c>
      <c r="F1133" s="16">
        <f t="shared" ref="F1133:G1137" si="125">C1133-D1133</f>
        <v>0</v>
      </c>
      <c r="G1133" s="16">
        <f t="shared" si="125"/>
        <v>300000</v>
      </c>
    </row>
    <row r="1134" spans="1:7" ht="15" customHeight="1" x14ac:dyDescent="0.25">
      <c r="A1134" s="15" t="s">
        <v>235</v>
      </c>
      <c r="B1134" s="12">
        <v>50299080</v>
      </c>
      <c r="C1134" s="16">
        <v>700000</v>
      </c>
      <c r="D1134" s="16">
        <v>700000</v>
      </c>
      <c r="E1134" s="16">
        <v>0</v>
      </c>
      <c r="F1134" s="16">
        <f t="shared" si="125"/>
        <v>0</v>
      </c>
      <c r="G1134" s="16">
        <f t="shared" si="125"/>
        <v>700000</v>
      </c>
    </row>
    <row r="1135" spans="1:7" ht="15" customHeight="1" x14ac:dyDescent="0.25">
      <c r="A1135" s="15" t="s">
        <v>236</v>
      </c>
      <c r="B1135" s="12">
        <v>50299080</v>
      </c>
      <c r="C1135" s="16">
        <v>200000</v>
      </c>
      <c r="D1135" s="16">
        <v>200000</v>
      </c>
      <c r="E1135" s="16">
        <v>23322</v>
      </c>
      <c r="F1135" s="16">
        <f t="shared" si="125"/>
        <v>0</v>
      </c>
      <c r="G1135" s="16">
        <f t="shared" si="125"/>
        <v>176678</v>
      </c>
    </row>
    <row r="1136" spans="1:7" ht="15" customHeight="1" x14ac:dyDescent="0.25">
      <c r="A1136" s="15" t="s">
        <v>237</v>
      </c>
      <c r="B1136" s="12">
        <v>50299080</v>
      </c>
      <c r="C1136" s="16">
        <v>150000</v>
      </c>
      <c r="D1136" s="16">
        <v>150000</v>
      </c>
      <c r="E1136" s="16">
        <v>0</v>
      </c>
      <c r="F1136" s="16">
        <f t="shared" si="125"/>
        <v>0</v>
      </c>
      <c r="G1136" s="16">
        <f t="shared" si="125"/>
        <v>150000</v>
      </c>
    </row>
    <row r="1137" spans="1:7" ht="15" customHeight="1" x14ac:dyDescent="0.25">
      <c r="A1137" s="15" t="s">
        <v>238</v>
      </c>
      <c r="B1137" s="12">
        <v>50299080</v>
      </c>
      <c r="C1137" s="16">
        <v>150000</v>
      </c>
      <c r="D1137" s="16">
        <v>150000</v>
      </c>
      <c r="E1137" s="16">
        <v>0</v>
      </c>
      <c r="F1137" s="16">
        <f t="shared" si="125"/>
        <v>0</v>
      </c>
      <c r="G1137" s="16">
        <f t="shared" si="125"/>
        <v>150000</v>
      </c>
    </row>
    <row r="1138" spans="1:7" ht="15" customHeight="1" x14ac:dyDescent="0.25">
      <c r="B1138" s="12"/>
      <c r="C1138" s="20">
        <f>SUM(C1133:C1137)</f>
        <v>1500000</v>
      </c>
      <c r="D1138" s="20">
        <f t="shared" ref="D1138:G1138" si="126">SUM(D1133:D1137)</f>
        <v>1500000</v>
      </c>
      <c r="E1138" s="20">
        <f t="shared" si="126"/>
        <v>23322</v>
      </c>
      <c r="F1138" s="20">
        <f t="shared" si="126"/>
        <v>0</v>
      </c>
      <c r="G1138" s="20">
        <f t="shared" si="126"/>
        <v>1476678</v>
      </c>
    </row>
    <row r="1139" spans="1:7" ht="15" customHeight="1" x14ac:dyDescent="0.25">
      <c r="B1139" s="12"/>
    </row>
    <row r="1140" spans="1:7" s="18" customFormat="1" ht="15" customHeight="1" x14ac:dyDescent="0.25">
      <c r="A1140" s="18" t="s">
        <v>239</v>
      </c>
      <c r="B1140" s="19"/>
      <c r="C1140" s="20"/>
      <c r="D1140" s="20"/>
      <c r="E1140" s="20"/>
      <c r="F1140" s="20"/>
      <c r="G1140" s="20"/>
    </row>
    <row r="1141" spans="1:7" ht="15" customHeight="1" x14ac:dyDescent="0.25">
      <c r="A1141" s="15" t="s">
        <v>240</v>
      </c>
      <c r="B1141" s="12">
        <v>50299080</v>
      </c>
      <c r="C1141" s="16">
        <v>4917000</v>
      </c>
      <c r="D1141" s="16">
        <v>3500000</v>
      </c>
      <c r="E1141" s="16">
        <v>0</v>
      </c>
      <c r="F1141" s="16">
        <f t="shared" ref="F1141:G1145" si="127">C1141-D1141</f>
        <v>1417000</v>
      </c>
      <c r="G1141" s="16">
        <f t="shared" si="127"/>
        <v>3500000</v>
      </c>
    </row>
    <row r="1142" spans="1:7" ht="15" customHeight="1" x14ac:dyDescent="0.25">
      <c r="A1142" s="15" t="s">
        <v>241</v>
      </c>
      <c r="B1142" s="12">
        <v>50299080</v>
      </c>
      <c r="C1142" s="16">
        <v>447000</v>
      </c>
      <c r="D1142" s="16">
        <v>150000</v>
      </c>
      <c r="E1142" s="16">
        <v>22417.5</v>
      </c>
      <c r="F1142" s="16">
        <f t="shared" si="127"/>
        <v>297000</v>
      </c>
      <c r="G1142" s="16">
        <f t="shared" si="127"/>
        <v>127582.5</v>
      </c>
    </row>
    <row r="1143" spans="1:7" ht="15" customHeight="1" x14ac:dyDescent="0.25">
      <c r="A1143" s="15" t="s">
        <v>242</v>
      </c>
      <c r="B1143" s="12">
        <v>50299080</v>
      </c>
      <c r="C1143" s="16">
        <v>5960000</v>
      </c>
      <c r="D1143" s="16">
        <v>2150000</v>
      </c>
      <c r="E1143" s="16">
        <v>0</v>
      </c>
      <c r="F1143" s="16">
        <f t="shared" si="127"/>
        <v>3810000</v>
      </c>
      <c r="G1143" s="16">
        <f t="shared" si="127"/>
        <v>2150000</v>
      </c>
    </row>
    <row r="1144" spans="1:7" ht="15" customHeight="1" x14ac:dyDescent="0.25">
      <c r="A1144" s="15" t="s">
        <v>195</v>
      </c>
      <c r="B1144" s="12">
        <v>50299080</v>
      </c>
      <c r="C1144" s="16">
        <v>447000</v>
      </c>
      <c r="D1144" s="16">
        <v>200000</v>
      </c>
      <c r="E1144" s="16">
        <v>0</v>
      </c>
      <c r="F1144" s="16">
        <f t="shared" si="127"/>
        <v>247000</v>
      </c>
      <c r="G1144" s="16">
        <f t="shared" si="127"/>
        <v>200000</v>
      </c>
    </row>
    <row r="1145" spans="1:7" ht="15" customHeight="1" x14ac:dyDescent="0.25">
      <c r="A1145" s="15" t="s">
        <v>196</v>
      </c>
      <c r="B1145" s="12">
        <v>50299080</v>
      </c>
      <c r="C1145" s="16">
        <v>3129000</v>
      </c>
      <c r="D1145" s="16">
        <v>1500000</v>
      </c>
      <c r="E1145" s="16">
        <v>0</v>
      </c>
      <c r="F1145" s="16">
        <f t="shared" si="127"/>
        <v>1629000</v>
      </c>
      <c r="G1145" s="16">
        <f t="shared" si="127"/>
        <v>1500000</v>
      </c>
    </row>
    <row r="1146" spans="1:7" ht="15" customHeight="1" x14ac:dyDescent="0.25">
      <c r="B1146" s="12"/>
      <c r="C1146" s="20">
        <f>SUM(C1141:C1145)</f>
        <v>14900000</v>
      </c>
      <c r="D1146" s="20">
        <f t="shared" ref="D1146:G1146" si="128">SUM(D1141:D1145)</f>
        <v>7500000</v>
      </c>
      <c r="E1146" s="20">
        <f t="shared" si="128"/>
        <v>22417.5</v>
      </c>
      <c r="F1146" s="20">
        <f t="shared" si="128"/>
        <v>7400000</v>
      </c>
      <c r="G1146" s="20">
        <f t="shared" si="128"/>
        <v>7477582.5</v>
      </c>
    </row>
    <row r="1147" spans="1:7" ht="15" customHeight="1" x14ac:dyDescent="0.25">
      <c r="B1147" s="12"/>
    </row>
    <row r="1148" spans="1:7" s="18" customFormat="1" ht="15" customHeight="1" x14ac:dyDescent="0.25">
      <c r="A1148" s="18" t="s">
        <v>243</v>
      </c>
      <c r="B1148" s="19"/>
      <c r="C1148" s="20"/>
      <c r="D1148" s="20"/>
      <c r="E1148" s="20"/>
      <c r="F1148" s="20"/>
      <c r="G1148" s="20"/>
    </row>
    <row r="1149" spans="1:7" ht="15" customHeight="1" x14ac:dyDescent="0.25">
      <c r="A1149" s="15" t="s">
        <v>244</v>
      </c>
      <c r="B1149" s="12">
        <v>50299080</v>
      </c>
      <c r="C1149" s="16">
        <v>204000</v>
      </c>
      <c r="D1149" s="16">
        <v>204000</v>
      </c>
      <c r="E1149" s="16">
        <v>175000</v>
      </c>
      <c r="F1149" s="16">
        <f t="shared" ref="F1149:G1155" si="129">C1149-D1149</f>
        <v>0</v>
      </c>
      <c r="G1149" s="16">
        <f t="shared" si="129"/>
        <v>29000</v>
      </c>
    </row>
    <row r="1150" spans="1:7" ht="15" customHeight="1" x14ac:dyDescent="0.25">
      <c r="A1150" s="15" t="s">
        <v>213</v>
      </c>
      <c r="B1150" s="12">
        <v>50299080</v>
      </c>
      <c r="C1150" s="16">
        <v>41175</v>
      </c>
      <c r="D1150" s="16">
        <v>35000</v>
      </c>
      <c r="E1150" s="16">
        <v>0</v>
      </c>
      <c r="F1150" s="16">
        <f t="shared" si="129"/>
        <v>6175</v>
      </c>
      <c r="G1150" s="16">
        <f t="shared" si="129"/>
        <v>35000</v>
      </c>
    </row>
    <row r="1151" spans="1:7" ht="15" customHeight="1" x14ac:dyDescent="0.25">
      <c r="A1151" s="15" t="s">
        <v>245</v>
      </c>
      <c r="B1151" s="12">
        <v>50299080</v>
      </c>
      <c r="C1151" s="16">
        <v>174640</v>
      </c>
      <c r="D1151" s="16">
        <v>130000</v>
      </c>
      <c r="E1151" s="16">
        <v>0</v>
      </c>
      <c r="F1151" s="16">
        <f t="shared" si="129"/>
        <v>44640</v>
      </c>
      <c r="G1151" s="16">
        <f t="shared" si="129"/>
        <v>130000</v>
      </c>
    </row>
    <row r="1152" spans="1:7" ht="15" customHeight="1" x14ac:dyDescent="0.25">
      <c r="A1152" s="15" t="s">
        <v>192</v>
      </c>
      <c r="B1152" s="12">
        <v>50299080</v>
      </c>
      <c r="C1152" s="16">
        <v>1270200</v>
      </c>
      <c r="D1152" s="16">
        <v>1160200</v>
      </c>
      <c r="E1152" s="16">
        <v>0</v>
      </c>
      <c r="F1152" s="16">
        <f t="shared" si="129"/>
        <v>110000</v>
      </c>
      <c r="G1152" s="16">
        <f t="shared" si="129"/>
        <v>1160200</v>
      </c>
    </row>
    <row r="1153" spans="1:7" ht="15" customHeight="1" x14ac:dyDescent="0.25">
      <c r="A1153" s="15" t="s">
        <v>246</v>
      </c>
      <c r="B1153" s="12">
        <v>50299080</v>
      </c>
      <c r="C1153" s="16">
        <v>1866360</v>
      </c>
      <c r="D1153" s="16">
        <v>1200000</v>
      </c>
      <c r="E1153" s="16">
        <v>309891</v>
      </c>
      <c r="F1153" s="16">
        <f t="shared" si="129"/>
        <v>666360</v>
      </c>
      <c r="G1153" s="16">
        <f t="shared" si="129"/>
        <v>890109</v>
      </c>
    </row>
    <row r="1154" spans="1:7" ht="15" customHeight="1" x14ac:dyDescent="0.25">
      <c r="A1154" s="15" t="s">
        <v>242</v>
      </c>
      <c r="B1154" s="12">
        <v>50299080</v>
      </c>
      <c r="C1154" s="16">
        <v>2300000</v>
      </c>
      <c r="D1154" s="16">
        <v>1762800</v>
      </c>
      <c r="E1154" s="16">
        <v>0</v>
      </c>
      <c r="F1154" s="16">
        <f t="shared" si="129"/>
        <v>537200</v>
      </c>
      <c r="G1154" s="16">
        <f t="shared" si="129"/>
        <v>1762800</v>
      </c>
    </row>
    <row r="1155" spans="1:7" ht="15" customHeight="1" x14ac:dyDescent="0.25">
      <c r="A1155" s="15" t="s">
        <v>195</v>
      </c>
      <c r="B1155" s="12">
        <v>50299080</v>
      </c>
      <c r="C1155" s="16">
        <v>143625</v>
      </c>
      <c r="D1155" s="16">
        <v>123000</v>
      </c>
      <c r="E1155" s="16">
        <v>0</v>
      </c>
      <c r="F1155" s="16">
        <f t="shared" si="129"/>
        <v>20625</v>
      </c>
      <c r="G1155" s="16">
        <f t="shared" si="129"/>
        <v>123000</v>
      </c>
    </row>
    <row r="1156" spans="1:7" ht="15" customHeight="1" x14ac:dyDescent="0.25">
      <c r="B1156" s="12"/>
      <c r="C1156" s="20">
        <f>SUM(C1149:C1155)</f>
        <v>6000000</v>
      </c>
      <c r="D1156" s="20">
        <f t="shared" ref="D1156:G1156" si="130">SUM(D1149:D1155)</f>
        <v>4615000</v>
      </c>
      <c r="E1156" s="20">
        <f t="shared" si="130"/>
        <v>484891</v>
      </c>
      <c r="F1156" s="20">
        <f t="shared" si="130"/>
        <v>1385000</v>
      </c>
      <c r="G1156" s="20">
        <f t="shared" si="130"/>
        <v>4130109</v>
      </c>
    </row>
    <row r="1157" spans="1:7" ht="15" customHeight="1" x14ac:dyDescent="0.25">
      <c r="B1157" s="12"/>
    </row>
    <row r="1158" spans="1:7" s="18" customFormat="1" ht="15" customHeight="1" x14ac:dyDescent="0.25">
      <c r="A1158" s="18" t="s">
        <v>247</v>
      </c>
      <c r="B1158" s="19"/>
      <c r="C1158" s="20"/>
      <c r="D1158" s="20"/>
      <c r="E1158" s="20"/>
      <c r="F1158" s="20"/>
      <c r="G1158" s="20"/>
    </row>
    <row r="1159" spans="1:7" ht="15" customHeight="1" x14ac:dyDescent="0.25">
      <c r="A1159" s="15" t="s">
        <v>248</v>
      </c>
      <c r="B1159" s="12">
        <v>50299080</v>
      </c>
      <c r="C1159" s="16">
        <v>75600</v>
      </c>
      <c r="D1159" s="16">
        <v>60000</v>
      </c>
      <c r="E1159" s="16">
        <v>0</v>
      </c>
      <c r="F1159" s="16">
        <f t="shared" ref="F1159:G1161" si="131">C1159-D1159</f>
        <v>15600</v>
      </c>
      <c r="G1159" s="16">
        <f t="shared" si="131"/>
        <v>60000</v>
      </c>
    </row>
    <row r="1160" spans="1:7" ht="15" customHeight="1" x14ac:dyDescent="0.25">
      <c r="A1160" s="15" t="s">
        <v>242</v>
      </c>
      <c r="B1160" s="12">
        <v>50299080</v>
      </c>
      <c r="C1160" s="16">
        <v>200000</v>
      </c>
      <c r="D1160" s="16">
        <v>160000</v>
      </c>
      <c r="E1160" s="16">
        <v>0</v>
      </c>
      <c r="F1160" s="16">
        <f t="shared" si="131"/>
        <v>40000</v>
      </c>
      <c r="G1160" s="16">
        <f t="shared" si="131"/>
        <v>160000</v>
      </c>
    </row>
    <row r="1161" spans="1:7" ht="15" customHeight="1" x14ac:dyDescent="0.25">
      <c r="A1161" s="15" t="s">
        <v>249</v>
      </c>
      <c r="B1161" s="12">
        <v>50299080</v>
      </c>
      <c r="C1161" s="16">
        <v>224400</v>
      </c>
      <c r="D1161" s="16">
        <v>100000</v>
      </c>
      <c r="E1161" s="16">
        <v>38863</v>
      </c>
      <c r="F1161" s="16">
        <f t="shared" si="131"/>
        <v>124400</v>
      </c>
      <c r="G1161" s="16">
        <f t="shared" si="131"/>
        <v>61137</v>
      </c>
    </row>
    <row r="1162" spans="1:7" ht="15" customHeight="1" x14ac:dyDescent="0.25">
      <c r="B1162" s="12"/>
      <c r="C1162" s="20">
        <f>SUM(C1159:C1161)</f>
        <v>500000</v>
      </c>
      <c r="D1162" s="20">
        <f t="shared" ref="D1162:G1162" si="132">SUM(D1159:D1161)</f>
        <v>320000</v>
      </c>
      <c r="E1162" s="20">
        <f t="shared" si="132"/>
        <v>38863</v>
      </c>
      <c r="F1162" s="20">
        <f t="shared" si="132"/>
        <v>180000</v>
      </c>
      <c r="G1162" s="20">
        <f t="shared" si="132"/>
        <v>281137</v>
      </c>
    </row>
    <row r="1163" spans="1:7" ht="15" customHeight="1" x14ac:dyDescent="0.25">
      <c r="B1163" s="12"/>
    </row>
    <row r="1164" spans="1:7" s="18" customFormat="1" ht="15" customHeight="1" x14ac:dyDescent="0.25">
      <c r="A1164" s="18" t="s">
        <v>250</v>
      </c>
      <c r="B1164" s="19"/>
      <c r="C1164" s="20"/>
      <c r="D1164" s="20"/>
      <c r="E1164" s="20"/>
      <c r="F1164" s="20"/>
      <c r="G1164" s="20"/>
    </row>
    <row r="1165" spans="1:7" ht="15" customHeight="1" x14ac:dyDescent="0.25">
      <c r="A1165" s="15" t="s">
        <v>251</v>
      </c>
      <c r="B1165" s="12">
        <v>50299080</v>
      </c>
      <c r="C1165" s="16">
        <v>189000</v>
      </c>
      <c r="D1165" s="16">
        <v>150000</v>
      </c>
      <c r="E1165" s="16">
        <v>0</v>
      </c>
      <c r="F1165" s="16">
        <f t="shared" ref="F1165:G1167" si="133">C1165-D1165</f>
        <v>39000</v>
      </c>
      <c r="G1165" s="16">
        <f t="shared" si="133"/>
        <v>150000</v>
      </c>
    </row>
    <row r="1166" spans="1:7" ht="15" customHeight="1" x14ac:dyDescent="0.25">
      <c r="A1166" s="15" t="s">
        <v>252</v>
      </c>
      <c r="B1166" s="12">
        <v>50299080</v>
      </c>
      <c r="C1166" s="16">
        <v>111000</v>
      </c>
      <c r="D1166" s="16">
        <v>50000</v>
      </c>
      <c r="E1166" s="16">
        <v>0</v>
      </c>
      <c r="F1166" s="16">
        <f t="shared" si="133"/>
        <v>61000</v>
      </c>
      <c r="G1166" s="16">
        <f t="shared" si="133"/>
        <v>50000</v>
      </c>
    </row>
    <row r="1167" spans="1:7" ht="15" customHeight="1" x14ac:dyDescent="0.25">
      <c r="A1167" s="15" t="s">
        <v>253</v>
      </c>
      <c r="B1167" s="12">
        <v>50299080</v>
      </c>
      <c r="C1167" s="16">
        <v>200000</v>
      </c>
      <c r="D1167" s="16">
        <v>150000</v>
      </c>
      <c r="E1167" s="16">
        <v>0</v>
      </c>
      <c r="F1167" s="16">
        <f t="shared" si="133"/>
        <v>50000</v>
      </c>
      <c r="G1167" s="16">
        <f t="shared" si="133"/>
        <v>150000</v>
      </c>
    </row>
    <row r="1168" spans="1:7" ht="15" customHeight="1" x14ac:dyDescent="0.25">
      <c r="B1168" s="12"/>
      <c r="C1168" s="20">
        <f>SUM(C1165:C1167)</f>
        <v>500000</v>
      </c>
      <c r="D1168" s="20">
        <f t="shared" ref="D1168:G1168" si="134">SUM(D1165:D1167)</f>
        <v>350000</v>
      </c>
      <c r="E1168" s="20">
        <f t="shared" si="134"/>
        <v>0</v>
      </c>
      <c r="F1168" s="20">
        <f t="shared" si="134"/>
        <v>150000</v>
      </c>
      <c r="G1168" s="20">
        <f t="shared" si="134"/>
        <v>350000</v>
      </c>
    </row>
    <row r="1169" spans="1:7" ht="15" customHeight="1" x14ac:dyDescent="0.25">
      <c r="B1169" s="12"/>
    </row>
    <row r="1170" spans="1:7" s="18" customFormat="1" ht="15" customHeight="1" x14ac:dyDescent="0.25">
      <c r="A1170" s="18" t="s">
        <v>254</v>
      </c>
      <c r="B1170" s="19"/>
      <c r="C1170" s="20"/>
      <c r="D1170" s="20"/>
      <c r="E1170" s="20"/>
      <c r="F1170" s="20"/>
      <c r="G1170" s="20"/>
    </row>
    <row r="1171" spans="1:7" ht="15" customHeight="1" x14ac:dyDescent="0.25">
      <c r="A1171" s="15" t="s">
        <v>255</v>
      </c>
      <c r="B1171" s="12">
        <v>50299080</v>
      </c>
      <c r="C1171" s="16">
        <v>9000</v>
      </c>
      <c r="D1171" s="16">
        <v>9000</v>
      </c>
      <c r="E1171" s="16">
        <v>0</v>
      </c>
      <c r="F1171" s="16">
        <f t="shared" ref="F1171:G1177" si="135">C1171-D1171</f>
        <v>0</v>
      </c>
      <c r="G1171" s="16">
        <f t="shared" si="135"/>
        <v>9000</v>
      </c>
    </row>
    <row r="1172" spans="1:7" ht="15" customHeight="1" x14ac:dyDescent="0.25">
      <c r="A1172" s="15" t="s">
        <v>256</v>
      </c>
      <c r="B1172" s="12">
        <v>50299080</v>
      </c>
      <c r="C1172" s="16">
        <v>50400</v>
      </c>
      <c r="D1172" s="16">
        <v>40000</v>
      </c>
      <c r="E1172" s="16">
        <v>0</v>
      </c>
      <c r="F1172" s="16">
        <f t="shared" si="135"/>
        <v>10400</v>
      </c>
      <c r="G1172" s="16">
        <f t="shared" si="135"/>
        <v>40000</v>
      </c>
    </row>
    <row r="1173" spans="1:7" ht="15" customHeight="1" x14ac:dyDescent="0.25">
      <c r="A1173" s="15" t="s">
        <v>257</v>
      </c>
      <c r="B1173" s="12">
        <v>50299080</v>
      </c>
      <c r="C1173" s="16">
        <v>9000</v>
      </c>
      <c r="D1173" s="16">
        <v>9000</v>
      </c>
      <c r="E1173" s="16">
        <v>0</v>
      </c>
      <c r="F1173" s="16">
        <f t="shared" si="135"/>
        <v>0</v>
      </c>
      <c r="G1173" s="16">
        <f t="shared" si="135"/>
        <v>9000</v>
      </c>
    </row>
    <row r="1174" spans="1:7" ht="15" customHeight="1" x14ac:dyDescent="0.25">
      <c r="A1174" s="15" t="s">
        <v>258</v>
      </c>
      <c r="B1174" s="12">
        <v>50299080</v>
      </c>
      <c r="C1174" s="16">
        <v>400000</v>
      </c>
      <c r="D1174" s="16">
        <v>250000</v>
      </c>
      <c r="E1174" s="16">
        <v>30940</v>
      </c>
      <c r="F1174" s="16">
        <f t="shared" si="135"/>
        <v>150000</v>
      </c>
      <c r="G1174" s="16">
        <f t="shared" si="135"/>
        <v>219060</v>
      </c>
    </row>
    <row r="1175" spans="1:7" ht="15" customHeight="1" x14ac:dyDescent="0.25">
      <c r="A1175" s="15" t="s">
        <v>259</v>
      </c>
      <c r="B1175" s="12">
        <v>50299080</v>
      </c>
      <c r="C1175" s="16">
        <v>31600</v>
      </c>
      <c r="D1175" s="16">
        <v>31600</v>
      </c>
      <c r="E1175" s="16">
        <v>0</v>
      </c>
      <c r="F1175" s="16">
        <f t="shared" si="135"/>
        <v>0</v>
      </c>
      <c r="G1175" s="16">
        <f t="shared" si="135"/>
        <v>31600</v>
      </c>
    </row>
    <row r="1176" spans="1:7" ht="15" customHeight="1" x14ac:dyDescent="0.25">
      <c r="A1176" s="15" t="s">
        <v>242</v>
      </c>
      <c r="B1176" s="12">
        <v>50299080</v>
      </c>
      <c r="C1176" s="16">
        <v>400000</v>
      </c>
      <c r="D1176" s="16">
        <v>142000</v>
      </c>
      <c r="E1176" s="16">
        <v>0</v>
      </c>
      <c r="F1176" s="16">
        <f t="shared" si="135"/>
        <v>258000</v>
      </c>
      <c r="G1176" s="16">
        <f t="shared" si="135"/>
        <v>142000</v>
      </c>
    </row>
    <row r="1177" spans="1:7" ht="15" customHeight="1" x14ac:dyDescent="0.25">
      <c r="A1177" s="15" t="s">
        <v>195</v>
      </c>
      <c r="B1177" s="12">
        <v>50299080</v>
      </c>
      <c r="C1177" s="16">
        <v>100000</v>
      </c>
      <c r="D1177" s="16">
        <v>80000</v>
      </c>
      <c r="E1177" s="16">
        <v>0</v>
      </c>
      <c r="F1177" s="16">
        <f t="shared" si="135"/>
        <v>20000</v>
      </c>
      <c r="G1177" s="16">
        <f t="shared" si="135"/>
        <v>80000</v>
      </c>
    </row>
    <row r="1178" spans="1:7" ht="15" customHeight="1" x14ac:dyDescent="0.25">
      <c r="B1178" s="12"/>
      <c r="C1178" s="20">
        <f>SUM(C1171:C1177)</f>
        <v>1000000</v>
      </c>
      <c r="D1178" s="20">
        <f t="shared" ref="D1178:G1178" si="136">SUM(D1171:D1177)</f>
        <v>561600</v>
      </c>
      <c r="E1178" s="20">
        <f t="shared" si="136"/>
        <v>30940</v>
      </c>
      <c r="F1178" s="20">
        <f t="shared" si="136"/>
        <v>438400</v>
      </c>
      <c r="G1178" s="20">
        <f t="shared" si="136"/>
        <v>530660</v>
      </c>
    </row>
    <row r="1179" spans="1:7" ht="15" customHeight="1" x14ac:dyDescent="0.25">
      <c r="B1179" s="12"/>
    </row>
    <row r="1180" spans="1:7" s="18" customFormat="1" ht="15" customHeight="1" x14ac:dyDescent="0.25">
      <c r="A1180" s="18" t="s">
        <v>260</v>
      </c>
      <c r="B1180" s="19"/>
      <c r="C1180" s="20"/>
      <c r="D1180" s="20"/>
      <c r="E1180" s="20"/>
      <c r="F1180" s="20"/>
      <c r="G1180" s="20"/>
    </row>
    <row r="1181" spans="1:7" ht="15" customHeight="1" x14ac:dyDescent="0.25">
      <c r="A1181" s="15" t="s">
        <v>261</v>
      </c>
      <c r="B1181" s="12">
        <v>50299080</v>
      </c>
      <c r="C1181" s="16">
        <v>40000</v>
      </c>
      <c r="D1181" s="16">
        <v>30000</v>
      </c>
      <c r="E1181" s="16">
        <v>0</v>
      </c>
      <c r="F1181" s="16">
        <f t="shared" ref="F1181:G1186" si="137">C1181-D1181</f>
        <v>10000</v>
      </c>
      <c r="G1181" s="16">
        <f t="shared" si="137"/>
        <v>30000</v>
      </c>
    </row>
    <row r="1182" spans="1:7" ht="15" customHeight="1" x14ac:dyDescent="0.25">
      <c r="A1182" s="15" t="s">
        <v>262</v>
      </c>
      <c r="B1182" s="12">
        <v>50299080</v>
      </c>
      <c r="C1182" s="16">
        <v>60000</v>
      </c>
      <c r="D1182" s="16">
        <v>30000</v>
      </c>
      <c r="E1182" s="16">
        <v>3232.5</v>
      </c>
      <c r="F1182" s="16">
        <f t="shared" si="137"/>
        <v>30000</v>
      </c>
      <c r="G1182" s="16">
        <f t="shared" si="137"/>
        <v>26767.5</v>
      </c>
    </row>
    <row r="1183" spans="1:7" ht="15" customHeight="1" x14ac:dyDescent="0.25">
      <c r="A1183" s="15" t="s">
        <v>225</v>
      </c>
      <c r="B1183" s="12">
        <v>50299080</v>
      </c>
      <c r="C1183" s="16">
        <v>25000</v>
      </c>
      <c r="D1183" s="16">
        <v>20000</v>
      </c>
      <c r="E1183" s="16">
        <v>0</v>
      </c>
      <c r="F1183" s="16">
        <f t="shared" si="137"/>
        <v>5000</v>
      </c>
      <c r="G1183" s="16">
        <f t="shared" si="137"/>
        <v>20000</v>
      </c>
    </row>
    <row r="1184" spans="1:7" ht="15" customHeight="1" x14ac:dyDescent="0.25">
      <c r="A1184" s="15" t="s">
        <v>253</v>
      </c>
      <c r="B1184" s="12">
        <v>50299080</v>
      </c>
      <c r="C1184" s="16">
        <v>120000</v>
      </c>
      <c r="D1184" s="16">
        <v>65000</v>
      </c>
      <c r="E1184" s="16">
        <v>0</v>
      </c>
      <c r="F1184" s="16">
        <f t="shared" si="137"/>
        <v>55000</v>
      </c>
      <c r="G1184" s="16">
        <f t="shared" si="137"/>
        <v>65000</v>
      </c>
    </row>
    <row r="1185" spans="1:7" ht="15" customHeight="1" x14ac:dyDescent="0.25">
      <c r="A1185" s="15" t="s">
        <v>226</v>
      </c>
      <c r="B1185" s="12">
        <v>50299080</v>
      </c>
      <c r="C1185" s="16">
        <v>15000</v>
      </c>
      <c r="D1185" s="16">
        <v>10000</v>
      </c>
      <c r="E1185" s="16">
        <v>0</v>
      </c>
      <c r="F1185" s="16">
        <f t="shared" si="137"/>
        <v>5000</v>
      </c>
      <c r="G1185" s="16">
        <f t="shared" si="137"/>
        <v>10000</v>
      </c>
    </row>
    <row r="1186" spans="1:7" ht="15" customHeight="1" x14ac:dyDescent="0.25">
      <c r="A1186" s="15" t="s">
        <v>227</v>
      </c>
      <c r="B1186" s="12">
        <v>50299080</v>
      </c>
      <c r="C1186" s="16">
        <v>40000</v>
      </c>
      <c r="D1186" s="16">
        <v>30000</v>
      </c>
      <c r="E1186" s="16">
        <v>0</v>
      </c>
      <c r="F1186" s="16">
        <f t="shared" si="137"/>
        <v>10000</v>
      </c>
      <c r="G1186" s="16">
        <f t="shared" si="137"/>
        <v>30000</v>
      </c>
    </row>
    <row r="1187" spans="1:7" ht="15" customHeight="1" x14ac:dyDescent="0.25">
      <c r="B1187" s="12"/>
      <c r="C1187" s="20">
        <f>SUM(C1181:C1186)</f>
        <v>300000</v>
      </c>
      <c r="D1187" s="20">
        <f t="shared" ref="D1187:G1187" si="138">SUM(D1181:D1186)</f>
        <v>185000</v>
      </c>
      <c r="E1187" s="20">
        <f t="shared" si="138"/>
        <v>3232.5</v>
      </c>
      <c r="F1187" s="20">
        <f t="shared" si="138"/>
        <v>115000</v>
      </c>
      <c r="G1187" s="20">
        <f t="shared" si="138"/>
        <v>181767.5</v>
      </c>
    </row>
    <row r="1188" spans="1:7" ht="15" customHeight="1" x14ac:dyDescent="0.25">
      <c r="B1188" s="12"/>
    </row>
    <row r="1189" spans="1:7" ht="15" customHeight="1" x14ac:dyDescent="0.25">
      <c r="A1189" s="18" t="s">
        <v>263</v>
      </c>
      <c r="B1189" s="12"/>
    </row>
    <row r="1190" spans="1:7" ht="15" customHeight="1" x14ac:dyDescent="0.25">
      <c r="A1190" s="15" t="s">
        <v>212</v>
      </c>
      <c r="B1190" s="12">
        <v>50299080</v>
      </c>
      <c r="C1190" s="16">
        <v>85050</v>
      </c>
      <c r="D1190" s="16">
        <v>65000</v>
      </c>
      <c r="E1190" s="16">
        <v>0</v>
      </c>
      <c r="F1190" s="16">
        <f t="shared" ref="F1190:G1192" si="139">C1190-D1190</f>
        <v>20050</v>
      </c>
      <c r="G1190" s="16">
        <f t="shared" si="139"/>
        <v>65000</v>
      </c>
    </row>
    <row r="1191" spans="1:7" ht="15" customHeight="1" x14ac:dyDescent="0.25">
      <c r="A1191" s="15" t="s">
        <v>262</v>
      </c>
      <c r="B1191" s="12">
        <v>50299080</v>
      </c>
      <c r="C1191" s="16">
        <v>94920</v>
      </c>
      <c r="D1191" s="16">
        <v>50000</v>
      </c>
      <c r="E1191" s="16">
        <v>0</v>
      </c>
      <c r="F1191" s="16">
        <f t="shared" si="139"/>
        <v>44920</v>
      </c>
      <c r="G1191" s="16">
        <f t="shared" si="139"/>
        <v>50000</v>
      </c>
    </row>
    <row r="1192" spans="1:7" ht="15" customHeight="1" x14ac:dyDescent="0.25">
      <c r="A1192" s="15" t="s">
        <v>253</v>
      </c>
      <c r="B1192" s="12">
        <v>50299080</v>
      </c>
      <c r="C1192" s="16">
        <v>120030</v>
      </c>
      <c r="D1192" s="16">
        <v>60000</v>
      </c>
      <c r="E1192" s="16">
        <v>0</v>
      </c>
      <c r="F1192" s="16">
        <f t="shared" si="139"/>
        <v>60030</v>
      </c>
      <c r="G1192" s="16">
        <f t="shared" si="139"/>
        <v>60000</v>
      </c>
    </row>
    <row r="1193" spans="1:7" ht="15" customHeight="1" x14ac:dyDescent="0.25">
      <c r="B1193" s="12"/>
      <c r="C1193" s="20">
        <f>SUM(C1190:C1192)</f>
        <v>300000</v>
      </c>
      <c r="D1193" s="20">
        <f t="shared" ref="D1193:G1193" si="140">SUM(D1190:D1192)</f>
        <v>175000</v>
      </c>
      <c r="E1193" s="20">
        <f t="shared" si="140"/>
        <v>0</v>
      </c>
      <c r="F1193" s="20">
        <f t="shared" si="140"/>
        <v>125000</v>
      </c>
      <c r="G1193" s="20">
        <f t="shared" si="140"/>
        <v>175000</v>
      </c>
    </row>
    <row r="1194" spans="1:7" ht="15" customHeight="1" x14ac:dyDescent="0.25">
      <c r="B1194" s="12"/>
    </row>
    <row r="1195" spans="1:7" ht="15" customHeight="1" x14ac:dyDescent="0.25">
      <c r="A1195" s="18" t="s">
        <v>264</v>
      </c>
      <c r="B1195" s="12"/>
    </row>
    <row r="1196" spans="1:7" ht="15" customHeight="1" x14ac:dyDescent="0.25">
      <c r="A1196" s="15" t="s">
        <v>265</v>
      </c>
      <c r="B1196" s="12">
        <v>50299080</v>
      </c>
      <c r="C1196" s="16">
        <v>120000</v>
      </c>
      <c r="D1196" s="16">
        <v>80000</v>
      </c>
      <c r="E1196" s="16">
        <v>0</v>
      </c>
      <c r="F1196" s="16">
        <f t="shared" ref="F1196:G1199" si="141">C1196-D1196</f>
        <v>40000</v>
      </c>
      <c r="G1196" s="16">
        <f t="shared" si="141"/>
        <v>80000</v>
      </c>
    </row>
    <row r="1197" spans="1:7" ht="15" customHeight="1" x14ac:dyDescent="0.25">
      <c r="A1197" s="15" t="s">
        <v>262</v>
      </c>
      <c r="B1197" s="12">
        <v>50299080</v>
      </c>
      <c r="C1197" s="16">
        <v>420000</v>
      </c>
      <c r="D1197" s="16">
        <v>220000</v>
      </c>
      <c r="E1197" s="16">
        <v>75624.75</v>
      </c>
      <c r="F1197" s="16">
        <f t="shared" si="141"/>
        <v>200000</v>
      </c>
      <c r="G1197" s="16">
        <f t="shared" si="141"/>
        <v>144375.25</v>
      </c>
    </row>
    <row r="1198" spans="1:7" ht="15" customHeight="1" x14ac:dyDescent="0.25">
      <c r="A1198" s="15" t="s">
        <v>253</v>
      </c>
      <c r="B1198" s="12">
        <v>50299080</v>
      </c>
      <c r="C1198" s="16">
        <v>400000</v>
      </c>
      <c r="D1198" s="16">
        <v>300000</v>
      </c>
      <c r="E1198" s="16">
        <v>0</v>
      </c>
      <c r="F1198" s="16">
        <f t="shared" si="141"/>
        <v>100000</v>
      </c>
      <c r="G1198" s="16">
        <f t="shared" si="141"/>
        <v>300000</v>
      </c>
    </row>
    <row r="1199" spans="1:7" ht="15" customHeight="1" x14ac:dyDescent="0.25">
      <c r="A1199" s="15" t="s">
        <v>266</v>
      </c>
      <c r="B1199" s="12">
        <v>50299080</v>
      </c>
      <c r="C1199" s="16">
        <v>60000</v>
      </c>
      <c r="D1199" s="16">
        <v>50000</v>
      </c>
      <c r="E1199" s="16">
        <v>0</v>
      </c>
      <c r="F1199" s="16">
        <f t="shared" si="141"/>
        <v>10000</v>
      </c>
      <c r="G1199" s="16">
        <f t="shared" si="141"/>
        <v>50000</v>
      </c>
    </row>
    <row r="1200" spans="1:7" ht="15" customHeight="1" x14ac:dyDescent="0.25">
      <c r="B1200" s="12"/>
      <c r="C1200" s="20">
        <f>SUM(C1196:C1199)</f>
        <v>1000000</v>
      </c>
      <c r="D1200" s="20">
        <f t="shared" ref="D1200:G1200" si="142">SUM(D1196:D1199)</f>
        <v>650000</v>
      </c>
      <c r="E1200" s="20">
        <f t="shared" si="142"/>
        <v>75624.75</v>
      </c>
      <c r="F1200" s="20">
        <f t="shared" si="142"/>
        <v>350000</v>
      </c>
      <c r="G1200" s="20">
        <f t="shared" si="142"/>
        <v>574375.25</v>
      </c>
    </row>
    <row r="1201" spans="1:7" ht="15" customHeight="1" x14ac:dyDescent="0.25">
      <c r="B1201" s="12"/>
    </row>
    <row r="1202" spans="1:7" ht="30" customHeight="1" x14ac:dyDescent="0.25">
      <c r="A1202" s="22" t="s">
        <v>669</v>
      </c>
      <c r="B1202" s="22"/>
      <c r="C1202" s="22"/>
      <c r="D1202" s="22"/>
      <c r="E1202" s="22"/>
      <c r="F1202" s="22"/>
      <c r="G1202" s="22"/>
    </row>
    <row r="1203" spans="1:7" ht="15" customHeight="1" x14ac:dyDescent="0.25">
      <c r="A1203" s="15" t="s">
        <v>267</v>
      </c>
      <c r="B1203" s="12">
        <v>50299080</v>
      </c>
      <c r="C1203" s="16">
        <v>152000</v>
      </c>
      <c r="D1203" s="16">
        <v>152000</v>
      </c>
      <c r="E1203" s="16">
        <v>0</v>
      </c>
      <c r="F1203" s="16">
        <f t="shared" ref="F1203:G1206" si="143">C1203-D1203</f>
        <v>0</v>
      </c>
      <c r="G1203" s="16">
        <f t="shared" si="143"/>
        <v>152000</v>
      </c>
    </row>
    <row r="1204" spans="1:7" ht="15" customHeight="1" x14ac:dyDescent="0.25">
      <c r="A1204" s="15" t="s">
        <v>259</v>
      </c>
      <c r="B1204" s="12">
        <v>50299080</v>
      </c>
      <c r="C1204" s="16">
        <v>20000</v>
      </c>
      <c r="D1204" s="16">
        <v>20000</v>
      </c>
      <c r="E1204" s="16">
        <v>0</v>
      </c>
      <c r="F1204" s="16">
        <f t="shared" si="143"/>
        <v>0</v>
      </c>
      <c r="G1204" s="16">
        <f t="shared" si="143"/>
        <v>20000</v>
      </c>
    </row>
    <row r="1205" spans="1:7" ht="15" customHeight="1" x14ac:dyDescent="0.25">
      <c r="A1205" s="15" t="s">
        <v>268</v>
      </c>
      <c r="B1205" s="12">
        <v>50299080</v>
      </c>
      <c r="C1205" s="16">
        <v>45988800</v>
      </c>
      <c r="D1205" s="16">
        <v>22994400</v>
      </c>
      <c r="E1205" s="16">
        <v>8782800</v>
      </c>
      <c r="F1205" s="16">
        <f t="shared" si="143"/>
        <v>22994400</v>
      </c>
      <c r="G1205" s="16">
        <f t="shared" si="143"/>
        <v>14211600</v>
      </c>
    </row>
    <row r="1206" spans="1:7" ht="15" customHeight="1" x14ac:dyDescent="0.25">
      <c r="A1206" s="15" t="s">
        <v>195</v>
      </c>
      <c r="B1206" s="12">
        <v>50299080</v>
      </c>
      <c r="C1206" s="16">
        <v>100000</v>
      </c>
      <c r="D1206" s="16">
        <v>100000</v>
      </c>
      <c r="E1206" s="16">
        <v>0</v>
      </c>
      <c r="F1206" s="16">
        <f t="shared" si="143"/>
        <v>0</v>
      </c>
      <c r="G1206" s="16">
        <f t="shared" si="143"/>
        <v>100000</v>
      </c>
    </row>
    <row r="1207" spans="1:7" ht="15" customHeight="1" x14ac:dyDescent="0.25">
      <c r="B1207" s="12"/>
      <c r="C1207" s="20">
        <f>SUM(C1203:C1206)</f>
        <v>46260800</v>
      </c>
      <c r="D1207" s="20">
        <f t="shared" ref="D1207:G1207" si="144">SUM(D1203:D1206)</f>
        <v>23266400</v>
      </c>
      <c r="E1207" s="20">
        <f t="shared" si="144"/>
        <v>8782800</v>
      </c>
      <c r="F1207" s="20">
        <f t="shared" si="144"/>
        <v>22994400</v>
      </c>
      <c r="G1207" s="20">
        <f t="shared" si="144"/>
        <v>14483600</v>
      </c>
    </row>
    <row r="1208" spans="1:7" ht="15" customHeight="1" x14ac:dyDescent="0.25">
      <c r="B1208" s="12"/>
    </row>
    <row r="1209" spans="1:7" s="1" customFormat="1" ht="30" customHeight="1" x14ac:dyDescent="0.25">
      <c r="A1209" s="22" t="s">
        <v>269</v>
      </c>
      <c r="B1209" s="22"/>
      <c r="C1209" s="22"/>
      <c r="D1209" s="22"/>
      <c r="E1209" s="22"/>
      <c r="F1209" s="22"/>
      <c r="G1209" s="22"/>
    </row>
    <row r="1210" spans="1:7" ht="15" customHeight="1" x14ac:dyDescent="0.25">
      <c r="A1210" s="15" t="s">
        <v>227</v>
      </c>
      <c r="B1210" s="12">
        <v>50299080</v>
      </c>
      <c r="C1210" s="16">
        <v>187500</v>
      </c>
      <c r="D1210" s="16">
        <v>187500</v>
      </c>
      <c r="E1210" s="16">
        <v>182200</v>
      </c>
      <c r="F1210" s="16">
        <f>C1210-D1210</f>
        <v>0</v>
      </c>
      <c r="G1210" s="16">
        <f>D1210-E1210</f>
        <v>5300</v>
      </c>
    </row>
    <row r="1211" spans="1:7" ht="15" customHeight="1" x14ac:dyDescent="0.25">
      <c r="A1211" s="15" t="s">
        <v>187</v>
      </c>
      <c r="B1211" s="12">
        <v>50299080</v>
      </c>
      <c r="C1211" s="16">
        <v>62500</v>
      </c>
      <c r="D1211" s="16">
        <v>62500</v>
      </c>
      <c r="E1211" s="16">
        <v>0</v>
      </c>
      <c r="F1211" s="16">
        <f>C1211-D1211</f>
        <v>0</v>
      </c>
      <c r="G1211" s="16">
        <f>D1211-E1211</f>
        <v>62500</v>
      </c>
    </row>
    <row r="1212" spans="1:7" ht="15" customHeight="1" x14ac:dyDescent="0.25">
      <c r="B1212" s="12"/>
      <c r="C1212" s="20">
        <f>SUM(C1210:C1211)</f>
        <v>250000</v>
      </c>
      <c r="D1212" s="20">
        <f t="shared" ref="D1212:G1212" si="145">SUM(D1210:D1211)</f>
        <v>250000</v>
      </c>
      <c r="E1212" s="20">
        <f t="shared" si="145"/>
        <v>182200</v>
      </c>
      <c r="F1212" s="20">
        <f t="shared" si="145"/>
        <v>0</v>
      </c>
      <c r="G1212" s="20">
        <f t="shared" si="145"/>
        <v>67800</v>
      </c>
    </row>
    <row r="1213" spans="1:7" ht="15" customHeight="1" x14ac:dyDescent="0.25">
      <c r="B1213" s="12"/>
    </row>
    <row r="1214" spans="1:7" ht="30" customHeight="1" x14ac:dyDescent="0.25">
      <c r="A1214" s="22" t="s">
        <v>270</v>
      </c>
      <c r="B1214" s="22"/>
      <c r="C1214" s="22"/>
      <c r="D1214" s="22"/>
      <c r="E1214" s="22"/>
      <c r="F1214" s="22"/>
      <c r="G1214" s="22"/>
    </row>
    <row r="1215" spans="1:7" ht="15" customHeight="1" x14ac:dyDescent="0.25">
      <c r="A1215" s="15" t="s">
        <v>262</v>
      </c>
      <c r="B1215" s="12">
        <v>50299080</v>
      </c>
      <c r="C1215" s="16">
        <v>100000</v>
      </c>
      <c r="D1215" s="16">
        <v>0</v>
      </c>
      <c r="E1215" s="16">
        <v>0</v>
      </c>
      <c r="F1215" s="16">
        <f t="shared" ref="F1215:G1220" si="146">C1215-D1215</f>
        <v>100000</v>
      </c>
      <c r="G1215" s="16">
        <f t="shared" si="146"/>
        <v>0</v>
      </c>
    </row>
    <row r="1216" spans="1:7" ht="15" customHeight="1" x14ac:dyDescent="0.25">
      <c r="A1216" s="15" t="s">
        <v>213</v>
      </c>
      <c r="B1216" s="12">
        <v>50299080</v>
      </c>
      <c r="C1216" s="16">
        <v>100000</v>
      </c>
      <c r="D1216" s="16">
        <v>0</v>
      </c>
      <c r="E1216" s="16">
        <v>0</v>
      </c>
      <c r="F1216" s="16">
        <f t="shared" si="146"/>
        <v>100000</v>
      </c>
      <c r="G1216" s="16">
        <f t="shared" si="146"/>
        <v>0</v>
      </c>
    </row>
    <row r="1217" spans="1:7" ht="15" customHeight="1" x14ac:dyDescent="0.25">
      <c r="A1217" s="15" t="s">
        <v>271</v>
      </c>
      <c r="B1217" s="12">
        <v>50299080</v>
      </c>
      <c r="C1217" s="16">
        <v>14270000</v>
      </c>
      <c r="D1217" s="16">
        <v>0</v>
      </c>
      <c r="E1217" s="16">
        <v>0</v>
      </c>
      <c r="F1217" s="16">
        <f t="shared" si="146"/>
        <v>14270000</v>
      </c>
      <c r="G1217" s="16">
        <f t="shared" si="146"/>
        <v>0</v>
      </c>
    </row>
    <row r="1218" spans="1:7" ht="15" customHeight="1" x14ac:dyDescent="0.25">
      <c r="A1218" s="15" t="s">
        <v>226</v>
      </c>
      <c r="B1218" s="12">
        <v>50299080</v>
      </c>
      <c r="C1218" s="16">
        <v>400000</v>
      </c>
      <c r="D1218" s="16">
        <v>0</v>
      </c>
      <c r="E1218" s="16">
        <v>0</v>
      </c>
      <c r="F1218" s="16">
        <f t="shared" si="146"/>
        <v>400000</v>
      </c>
      <c r="G1218" s="16">
        <f t="shared" si="146"/>
        <v>0</v>
      </c>
    </row>
    <row r="1219" spans="1:7" ht="15" customHeight="1" x14ac:dyDescent="0.25">
      <c r="A1219" s="15" t="s">
        <v>216</v>
      </c>
      <c r="B1219" s="12">
        <v>50299080</v>
      </c>
      <c r="C1219" s="16">
        <v>3750000</v>
      </c>
      <c r="D1219" s="16">
        <v>0</v>
      </c>
      <c r="E1219" s="16">
        <v>0</v>
      </c>
      <c r="F1219" s="16">
        <f t="shared" si="146"/>
        <v>3750000</v>
      </c>
      <c r="G1219" s="16">
        <f t="shared" si="146"/>
        <v>0</v>
      </c>
    </row>
    <row r="1220" spans="1:7" ht="15" customHeight="1" x14ac:dyDescent="0.25">
      <c r="A1220" s="15" t="s">
        <v>223</v>
      </c>
      <c r="B1220" s="12">
        <v>50299080</v>
      </c>
      <c r="C1220" s="16">
        <v>100000</v>
      </c>
      <c r="D1220" s="16">
        <v>0</v>
      </c>
      <c r="E1220" s="16">
        <v>0</v>
      </c>
      <c r="F1220" s="16">
        <f t="shared" si="146"/>
        <v>100000</v>
      </c>
      <c r="G1220" s="16">
        <f t="shared" si="146"/>
        <v>0</v>
      </c>
    </row>
    <row r="1221" spans="1:7" ht="15" customHeight="1" x14ac:dyDescent="0.25">
      <c r="B1221" s="12"/>
      <c r="C1221" s="20">
        <f>SUM(C1215:C1220)</f>
        <v>18720000</v>
      </c>
      <c r="D1221" s="20">
        <f t="shared" ref="D1221:G1221" si="147">SUM(D1215:D1220)</f>
        <v>0</v>
      </c>
      <c r="E1221" s="20">
        <f t="shared" si="147"/>
        <v>0</v>
      </c>
      <c r="F1221" s="20">
        <f t="shared" si="147"/>
        <v>18720000</v>
      </c>
      <c r="G1221" s="20">
        <f t="shared" si="147"/>
        <v>0</v>
      </c>
    </row>
    <row r="1222" spans="1:7" ht="15" customHeight="1" x14ac:dyDescent="0.25">
      <c r="B1222" s="12"/>
    </row>
    <row r="1223" spans="1:7" ht="30" customHeight="1" x14ac:dyDescent="0.25">
      <c r="A1223" s="22" t="s">
        <v>272</v>
      </c>
      <c r="B1223" s="22"/>
      <c r="C1223" s="22"/>
      <c r="D1223" s="22"/>
      <c r="E1223" s="22"/>
      <c r="F1223" s="22"/>
      <c r="G1223" s="22"/>
    </row>
    <row r="1224" spans="1:7" ht="15" customHeight="1" x14ac:dyDescent="0.25">
      <c r="A1224" s="15" t="s">
        <v>273</v>
      </c>
      <c r="B1224" s="12">
        <v>50299080</v>
      </c>
      <c r="C1224" s="16">
        <v>14220000</v>
      </c>
      <c r="D1224" s="16">
        <v>0</v>
      </c>
      <c r="E1224" s="16">
        <v>0</v>
      </c>
      <c r="F1224" s="16">
        <f>C1224-D1224</f>
        <v>14220000</v>
      </c>
      <c r="G1224" s="16">
        <f>D1224-E1224</f>
        <v>0</v>
      </c>
    </row>
    <row r="1225" spans="1:7" ht="15" customHeight="1" x14ac:dyDescent="0.25">
      <c r="B1225" s="12"/>
      <c r="C1225" s="20">
        <f>SUM(C1224)</f>
        <v>14220000</v>
      </c>
      <c r="D1225" s="20">
        <f t="shared" ref="D1225:G1225" si="148">SUM(D1224)</f>
        <v>0</v>
      </c>
      <c r="E1225" s="20">
        <f t="shared" si="148"/>
        <v>0</v>
      </c>
      <c r="F1225" s="20">
        <f t="shared" si="148"/>
        <v>14220000</v>
      </c>
      <c r="G1225" s="20">
        <f t="shared" si="148"/>
        <v>0</v>
      </c>
    </row>
    <row r="1226" spans="1:7" ht="15" customHeight="1" x14ac:dyDescent="0.25">
      <c r="B1226" s="12"/>
    </row>
    <row r="1227" spans="1:7" ht="30" customHeight="1" x14ac:dyDescent="0.25">
      <c r="A1227" s="22" t="s">
        <v>274</v>
      </c>
      <c r="B1227" s="22"/>
      <c r="C1227" s="22"/>
      <c r="D1227" s="22"/>
      <c r="E1227" s="22"/>
      <c r="F1227" s="22"/>
      <c r="G1227" s="22"/>
    </row>
    <row r="1228" spans="1:7" ht="15" customHeight="1" x14ac:dyDescent="0.25">
      <c r="A1228" s="15" t="s">
        <v>251</v>
      </c>
      <c r="B1228" s="12">
        <v>50299080</v>
      </c>
      <c r="C1228" s="16">
        <v>89000</v>
      </c>
      <c r="D1228" s="16">
        <v>89000</v>
      </c>
      <c r="E1228" s="16">
        <v>88305</v>
      </c>
      <c r="F1228" s="16">
        <f t="shared" ref="F1228:G1232" si="149">C1228-D1228</f>
        <v>0</v>
      </c>
      <c r="G1228" s="16">
        <f t="shared" si="149"/>
        <v>695</v>
      </c>
    </row>
    <row r="1229" spans="1:7" ht="15" customHeight="1" x14ac:dyDescent="0.25">
      <c r="A1229" s="15" t="s">
        <v>214</v>
      </c>
      <c r="B1229" s="12">
        <v>50299080</v>
      </c>
      <c r="C1229" s="16">
        <v>115000</v>
      </c>
      <c r="D1229" s="16">
        <v>115000</v>
      </c>
      <c r="E1229" s="16">
        <v>0</v>
      </c>
      <c r="F1229" s="16">
        <f t="shared" si="149"/>
        <v>0</v>
      </c>
      <c r="G1229" s="16">
        <f t="shared" si="149"/>
        <v>115000</v>
      </c>
    </row>
    <row r="1230" spans="1:7" ht="15" customHeight="1" x14ac:dyDescent="0.25">
      <c r="A1230" s="15" t="s">
        <v>186</v>
      </c>
      <c r="B1230" s="12">
        <v>50299080</v>
      </c>
      <c r="C1230" s="16">
        <v>224800</v>
      </c>
      <c r="D1230" s="16">
        <v>0</v>
      </c>
      <c r="E1230" s="16">
        <v>0</v>
      </c>
      <c r="F1230" s="16">
        <f t="shared" si="149"/>
        <v>224800</v>
      </c>
      <c r="G1230" s="16">
        <f t="shared" si="149"/>
        <v>0</v>
      </c>
    </row>
    <row r="1231" spans="1:7" ht="15" customHeight="1" x14ac:dyDescent="0.25">
      <c r="A1231" s="15" t="s">
        <v>227</v>
      </c>
      <c r="B1231" s="12">
        <v>50299080</v>
      </c>
      <c r="C1231" s="16">
        <v>401200</v>
      </c>
      <c r="D1231" s="16">
        <v>338245</v>
      </c>
      <c r="E1231" s="16">
        <v>233050</v>
      </c>
      <c r="F1231" s="16">
        <f t="shared" si="149"/>
        <v>62955</v>
      </c>
      <c r="G1231" s="16">
        <f t="shared" si="149"/>
        <v>105195</v>
      </c>
    </row>
    <row r="1232" spans="1:7" ht="15" customHeight="1" x14ac:dyDescent="0.25">
      <c r="A1232" s="15" t="s">
        <v>187</v>
      </c>
      <c r="B1232" s="12">
        <v>50299080</v>
      </c>
      <c r="C1232" s="16">
        <v>670000</v>
      </c>
      <c r="D1232" s="16">
        <v>670000</v>
      </c>
      <c r="E1232" s="16">
        <v>0</v>
      </c>
      <c r="F1232" s="16">
        <f t="shared" si="149"/>
        <v>0</v>
      </c>
      <c r="G1232" s="16">
        <f t="shared" si="149"/>
        <v>670000</v>
      </c>
    </row>
    <row r="1233" spans="1:7" ht="15" customHeight="1" x14ac:dyDescent="0.25">
      <c r="B1233" s="12"/>
      <c r="C1233" s="20">
        <f>SUM(C1228:C1232)</f>
        <v>1500000</v>
      </c>
      <c r="D1233" s="20">
        <f t="shared" ref="D1233:G1233" si="150">SUM(D1228:D1232)</f>
        <v>1212245</v>
      </c>
      <c r="E1233" s="20">
        <f t="shared" si="150"/>
        <v>321355</v>
      </c>
      <c r="F1233" s="20">
        <f t="shared" si="150"/>
        <v>287755</v>
      </c>
      <c r="G1233" s="20">
        <f t="shared" si="150"/>
        <v>890890</v>
      </c>
    </row>
    <row r="1234" spans="1:7" ht="15" customHeight="1" x14ac:dyDescent="0.25">
      <c r="B1234" s="12"/>
    </row>
    <row r="1235" spans="1:7" ht="30" customHeight="1" x14ac:dyDescent="0.25">
      <c r="A1235" s="22" t="s">
        <v>670</v>
      </c>
      <c r="B1235" s="22"/>
      <c r="C1235" s="22"/>
      <c r="D1235" s="22"/>
      <c r="E1235" s="22"/>
      <c r="F1235" s="22"/>
      <c r="G1235" s="22"/>
    </row>
    <row r="1236" spans="1:7" ht="15" customHeight="1" x14ac:dyDescent="0.25">
      <c r="A1236" s="15" t="s">
        <v>275</v>
      </c>
      <c r="B1236" s="12">
        <v>50299080</v>
      </c>
      <c r="C1236" s="16">
        <v>200000</v>
      </c>
      <c r="D1236" s="16">
        <v>100000</v>
      </c>
      <c r="E1236" s="16">
        <v>10000</v>
      </c>
      <c r="F1236" s="16">
        <f t="shared" ref="F1236:G1245" si="151">C1236-D1236</f>
        <v>100000</v>
      </c>
      <c r="G1236" s="16">
        <f t="shared" si="151"/>
        <v>90000</v>
      </c>
    </row>
    <row r="1237" spans="1:7" ht="15" customHeight="1" x14ac:dyDescent="0.25">
      <c r="A1237" s="15" t="s">
        <v>276</v>
      </c>
      <c r="B1237" s="12">
        <v>50299080</v>
      </c>
      <c r="C1237" s="16">
        <v>29106000</v>
      </c>
      <c r="D1237" s="16">
        <v>14553000</v>
      </c>
      <c r="E1237" s="16">
        <v>0</v>
      </c>
      <c r="F1237" s="16">
        <f t="shared" si="151"/>
        <v>14553000</v>
      </c>
      <c r="G1237" s="16">
        <f t="shared" si="151"/>
        <v>14553000</v>
      </c>
    </row>
    <row r="1238" spans="1:7" ht="15" customHeight="1" x14ac:dyDescent="0.25">
      <c r="A1238" s="15" t="s">
        <v>277</v>
      </c>
      <c r="B1238" s="12">
        <v>50299080</v>
      </c>
      <c r="C1238" s="16">
        <v>50000</v>
      </c>
      <c r="D1238" s="16">
        <v>25000</v>
      </c>
      <c r="E1238" s="16">
        <v>0</v>
      </c>
      <c r="F1238" s="16">
        <f t="shared" si="151"/>
        <v>25000</v>
      </c>
      <c r="G1238" s="16">
        <f t="shared" si="151"/>
        <v>25000</v>
      </c>
    </row>
    <row r="1239" spans="1:7" ht="15" customHeight="1" x14ac:dyDescent="0.25">
      <c r="A1239" s="15" t="s">
        <v>213</v>
      </c>
      <c r="B1239" s="12">
        <v>50299080</v>
      </c>
      <c r="C1239" s="16">
        <v>50000</v>
      </c>
      <c r="D1239" s="16">
        <v>50000</v>
      </c>
      <c r="E1239" s="16">
        <v>0</v>
      </c>
      <c r="F1239" s="16">
        <f t="shared" si="151"/>
        <v>0</v>
      </c>
      <c r="G1239" s="16">
        <f t="shared" si="151"/>
        <v>50000</v>
      </c>
    </row>
    <row r="1240" spans="1:7" ht="15" customHeight="1" x14ac:dyDescent="0.25">
      <c r="A1240" s="15" t="s">
        <v>226</v>
      </c>
      <c r="B1240" s="12">
        <v>50299080</v>
      </c>
      <c r="C1240" s="16">
        <v>175000</v>
      </c>
      <c r="D1240" s="16">
        <v>175000</v>
      </c>
      <c r="E1240" s="16">
        <v>0</v>
      </c>
      <c r="F1240" s="16">
        <f t="shared" si="151"/>
        <v>0</v>
      </c>
      <c r="G1240" s="16">
        <f t="shared" si="151"/>
        <v>175000</v>
      </c>
    </row>
    <row r="1241" spans="1:7" ht="15" customHeight="1" x14ac:dyDescent="0.25">
      <c r="A1241" s="15" t="s">
        <v>186</v>
      </c>
      <c r="B1241" s="12">
        <v>50299080</v>
      </c>
      <c r="C1241" s="16">
        <v>250000</v>
      </c>
      <c r="D1241" s="16">
        <v>0</v>
      </c>
      <c r="E1241" s="16">
        <v>0</v>
      </c>
      <c r="F1241" s="16">
        <f t="shared" si="151"/>
        <v>250000</v>
      </c>
      <c r="G1241" s="16">
        <f t="shared" si="151"/>
        <v>0</v>
      </c>
    </row>
    <row r="1242" spans="1:7" ht="15" customHeight="1" x14ac:dyDescent="0.25">
      <c r="A1242" s="15" t="s">
        <v>227</v>
      </c>
      <c r="B1242" s="12">
        <v>50299080</v>
      </c>
      <c r="C1242" s="16">
        <v>1922400</v>
      </c>
      <c r="D1242" s="16">
        <v>1922400</v>
      </c>
      <c r="E1242" s="16">
        <v>0</v>
      </c>
      <c r="F1242" s="16">
        <f t="shared" si="151"/>
        <v>0</v>
      </c>
      <c r="G1242" s="16">
        <f t="shared" si="151"/>
        <v>1922400</v>
      </c>
    </row>
    <row r="1243" spans="1:7" ht="15" customHeight="1" x14ac:dyDescent="0.25">
      <c r="A1243" s="15" t="s">
        <v>278</v>
      </c>
      <c r="B1243" s="12">
        <v>50299080</v>
      </c>
      <c r="C1243" s="16">
        <v>961600</v>
      </c>
      <c r="D1243" s="16">
        <v>240400</v>
      </c>
      <c r="E1243" s="16">
        <v>0</v>
      </c>
      <c r="F1243" s="16">
        <f t="shared" si="151"/>
        <v>721200</v>
      </c>
      <c r="G1243" s="16">
        <f t="shared" si="151"/>
        <v>240400</v>
      </c>
    </row>
    <row r="1244" spans="1:7" ht="15" customHeight="1" x14ac:dyDescent="0.25">
      <c r="A1244" s="15" t="s">
        <v>187</v>
      </c>
      <c r="B1244" s="12">
        <v>50299080</v>
      </c>
      <c r="C1244" s="16">
        <v>90000</v>
      </c>
      <c r="D1244" s="16">
        <v>45000</v>
      </c>
      <c r="E1244" s="16">
        <v>0</v>
      </c>
      <c r="F1244" s="16">
        <f t="shared" si="151"/>
        <v>45000</v>
      </c>
      <c r="G1244" s="16">
        <f t="shared" si="151"/>
        <v>45000</v>
      </c>
    </row>
    <row r="1245" spans="1:7" ht="15" customHeight="1" x14ac:dyDescent="0.25">
      <c r="A1245" s="15" t="s">
        <v>223</v>
      </c>
      <c r="B1245" s="12">
        <v>50299080</v>
      </c>
      <c r="C1245" s="16">
        <v>50000</v>
      </c>
      <c r="D1245" s="16">
        <v>25000</v>
      </c>
      <c r="E1245" s="16">
        <v>0</v>
      </c>
      <c r="F1245" s="16">
        <f t="shared" si="151"/>
        <v>25000</v>
      </c>
      <c r="G1245" s="16">
        <f t="shared" si="151"/>
        <v>25000</v>
      </c>
    </row>
    <row r="1246" spans="1:7" ht="15" customHeight="1" x14ac:dyDescent="0.25">
      <c r="B1246" s="12"/>
      <c r="C1246" s="20">
        <f>SUM(C1236:C1245)</f>
        <v>32855000</v>
      </c>
      <c r="D1246" s="20">
        <f t="shared" ref="D1246:G1246" si="152">SUM(D1236:D1245)</f>
        <v>17135800</v>
      </c>
      <c r="E1246" s="20">
        <f t="shared" si="152"/>
        <v>10000</v>
      </c>
      <c r="F1246" s="20">
        <f t="shared" si="152"/>
        <v>15719200</v>
      </c>
      <c r="G1246" s="20">
        <f t="shared" si="152"/>
        <v>17125800</v>
      </c>
    </row>
    <row r="1247" spans="1:7" ht="15" customHeight="1" x14ac:dyDescent="0.25">
      <c r="B1247" s="12"/>
    </row>
    <row r="1248" spans="1:7" ht="15" customHeight="1" x14ac:dyDescent="0.25">
      <c r="A1248" s="23" t="s">
        <v>279</v>
      </c>
      <c r="B1248" s="23"/>
      <c r="C1248" s="23"/>
      <c r="D1248" s="23"/>
      <c r="E1248" s="23"/>
      <c r="F1248" s="23"/>
      <c r="G1248" s="23"/>
    </row>
    <row r="1249" spans="1:7" ht="15" customHeight="1" x14ac:dyDescent="0.25">
      <c r="A1249" s="15" t="s">
        <v>78</v>
      </c>
      <c r="B1249" s="12">
        <v>50299080</v>
      </c>
      <c r="C1249" s="16">
        <v>84000</v>
      </c>
      <c r="D1249" s="16">
        <v>0</v>
      </c>
      <c r="E1249" s="16">
        <v>0</v>
      </c>
      <c r="F1249" s="16">
        <f t="shared" ref="F1249:G1264" si="153">C1249-D1249</f>
        <v>84000</v>
      </c>
      <c r="G1249" s="16">
        <f t="shared" si="153"/>
        <v>0</v>
      </c>
    </row>
    <row r="1250" spans="1:7" ht="15" customHeight="1" x14ac:dyDescent="0.25">
      <c r="A1250" s="15" t="s">
        <v>280</v>
      </c>
      <c r="B1250" s="12">
        <v>50299080</v>
      </c>
      <c r="C1250" s="16">
        <v>1836000</v>
      </c>
      <c r="D1250" s="16">
        <v>510000</v>
      </c>
      <c r="E1250" s="16">
        <v>272000</v>
      </c>
      <c r="F1250" s="16">
        <f t="shared" si="153"/>
        <v>1326000</v>
      </c>
      <c r="G1250" s="16">
        <f t="shared" si="153"/>
        <v>238000</v>
      </c>
    </row>
    <row r="1251" spans="1:7" ht="15" customHeight="1" x14ac:dyDescent="0.25">
      <c r="A1251" s="15" t="s">
        <v>281</v>
      </c>
      <c r="B1251" s="12">
        <v>50299080</v>
      </c>
      <c r="C1251" s="16">
        <v>120000</v>
      </c>
      <c r="D1251" s="16">
        <v>30000</v>
      </c>
      <c r="E1251" s="16">
        <v>0</v>
      </c>
      <c r="F1251" s="16">
        <f t="shared" si="153"/>
        <v>90000</v>
      </c>
      <c r="G1251" s="16">
        <f t="shared" si="153"/>
        <v>30000</v>
      </c>
    </row>
    <row r="1252" spans="1:7" ht="15" customHeight="1" x14ac:dyDescent="0.25">
      <c r="A1252" s="15" t="s">
        <v>282</v>
      </c>
      <c r="B1252" s="12">
        <v>50299080</v>
      </c>
      <c r="C1252" s="16">
        <v>120000</v>
      </c>
      <c r="D1252" s="16">
        <v>30000</v>
      </c>
      <c r="E1252" s="16">
        <v>0</v>
      </c>
      <c r="F1252" s="16">
        <f t="shared" si="153"/>
        <v>90000</v>
      </c>
      <c r="G1252" s="16">
        <f t="shared" si="153"/>
        <v>30000</v>
      </c>
    </row>
    <row r="1253" spans="1:7" ht="15" customHeight="1" x14ac:dyDescent="0.25">
      <c r="A1253" s="15" t="s">
        <v>283</v>
      </c>
      <c r="B1253" s="12">
        <v>50299080</v>
      </c>
      <c r="C1253" s="16">
        <v>120000</v>
      </c>
      <c r="D1253" s="16">
        <v>30000</v>
      </c>
      <c r="E1253" s="16">
        <v>0</v>
      </c>
      <c r="F1253" s="16">
        <f t="shared" si="153"/>
        <v>90000</v>
      </c>
      <c r="G1253" s="16">
        <f t="shared" si="153"/>
        <v>30000</v>
      </c>
    </row>
    <row r="1254" spans="1:7" ht="15" customHeight="1" x14ac:dyDescent="0.25">
      <c r="A1254" s="15" t="s">
        <v>284</v>
      </c>
      <c r="B1254" s="12">
        <v>50299080</v>
      </c>
      <c r="C1254" s="16">
        <v>120000</v>
      </c>
      <c r="D1254" s="16">
        <v>30000</v>
      </c>
      <c r="E1254" s="16">
        <v>0</v>
      </c>
      <c r="F1254" s="16">
        <f t="shared" si="153"/>
        <v>90000</v>
      </c>
      <c r="G1254" s="16">
        <f t="shared" si="153"/>
        <v>30000</v>
      </c>
    </row>
    <row r="1255" spans="1:7" ht="15" customHeight="1" x14ac:dyDescent="0.25">
      <c r="A1255" s="15" t="s">
        <v>285</v>
      </c>
      <c r="B1255" s="12">
        <v>50299080</v>
      </c>
      <c r="C1255" s="16">
        <v>240000</v>
      </c>
      <c r="D1255" s="16">
        <v>30000</v>
      </c>
      <c r="E1255" s="16">
        <v>0</v>
      </c>
      <c r="F1255" s="16">
        <f t="shared" si="153"/>
        <v>210000</v>
      </c>
      <c r="G1255" s="16">
        <f t="shared" si="153"/>
        <v>30000</v>
      </c>
    </row>
    <row r="1256" spans="1:7" ht="15" customHeight="1" x14ac:dyDescent="0.25">
      <c r="A1256" s="15" t="s">
        <v>286</v>
      </c>
      <c r="B1256" s="12">
        <v>50299080</v>
      </c>
      <c r="C1256" s="16">
        <v>120000</v>
      </c>
      <c r="D1256" s="16">
        <v>30000</v>
      </c>
      <c r="E1256" s="16">
        <v>0</v>
      </c>
      <c r="F1256" s="16">
        <f t="shared" si="153"/>
        <v>90000</v>
      </c>
      <c r="G1256" s="16">
        <f t="shared" si="153"/>
        <v>30000</v>
      </c>
    </row>
    <row r="1257" spans="1:7" ht="15" customHeight="1" x14ac:dyDescent="0.25">
      <c r="A1257" s="15" t="s">
        <v>287</v>
      </c>
      <c r="B1257" s="12">
        <v>50299080</v>
      </c>
      <c r="C1257" s="16">
        <v>120000</v>
      </c>
      <c r="D1257" s="16">
        <v>30000</v>
      </c>
      <c r="E1257" s="16">
        <v>0</v>
      </c>
      <c r="F1257" s="16">
        <f t="shared" si="153"/>
        <v>90000</v>
      </c>
      <c r="G1257" s="16">
        <f t="shared" si="153"/>
        <v>30000</v>
      </c>
    </row>
    <row r="1258" spans="1:7" ht="15" customHeight="1" x14ac:dyDescent="0.25">
      <c r="A1258" s="15" t="s">
        <v>288</v>
      </c>
      <c r="B1258" s="12">
        <v>50299080</v>
      </c>
      <c r="C1258" s="16">
        <v>480000</v>
      </c>
      <c r="D1258" s="16">
        <v>120000</v>
      </c>
      <c r="E1258" s="16">
        <v>0</v>
      </c>
      <c r="F1258" s="16">
        <f t="shared" si="153"/>
        <v>360000</v>
      </c>
      <c r="G1258" s="16">
        <f t="shared" si="153"/>
        <v>120000</v>
      </c>
    </row>
    <row r="1259" spans="1:7" ht="15" customHeight="1" x14ac:dyDescent="0.25">
      <c r="A1259" s="15" t="s">
        <v>289</v>
      </c>
      <c r="B1259" s="12">
        <v>50299080</v>
      </c>
      <c r="C1259" s="16">
        <v>600000</v>
      </c>
      <c r="D1259" s="16">
        <v>150000</v>
      </c>
      <c r="E1259" s="16">
        <v>60000</v>
      </c>
      <c r="F1259" s="16">
        <f t="shared" si="153"/>
        <v>450000</v>
      </c>
      <c r="G1259" s="16">
        <f t="shared" si="153"/>
        <v>90000</v>
      </c>
    </row>
    <row r="1260" spans="1:7" ht="15" customHeight="1" x14ac:dyDescent="0.25">
      <c r="A1260" s="15" t="s">
        <v>290</v>
      </c>
      <c r="B1260" s="12">
        <v>50299080</v>
      </c>
      <c r="C1260" s="16">
        <v>1080000</v>
      </c>
      <c r="D1260" s="16">
        <v>270000</v>
      </c>
      <c r="E1260" s="16">
        <v>270000</v>
      </c>
      <c r="F1260" s="16">
        <f t="shared" si="153"/>
        <v>810000</v>
      </c>
      <c r="G1260" s="16">
        <f t="shared" si="153"/>
        <v>0</v>
      </c>
    </row>
    <row r="1261" spans="1:7" ht="15" customHeight="1" x14ac:dyDescent="0.25">
      <c r="A1261" s="15" t="s">
        <v>291</v>
      </c>
      <c r="B1261" s="12">
        <v>50299080</v>
      </c>
      <c r="C1261" s="16">
        <v>240000</v>
      </c>
      <c r="D1261" s="16">
        <v>60000</v>
      </c>
      <c r="E1261" s="16">
        <v>0</v>
      </c>
      <c r="F1261" s="16">
        <f t="shared" si="153"/>
        <v>180000</v>
      </c>
      <c r="G1261" s="16">
        <f t="shared" si="153"/>
        <v>60000</v>
      </c>
    </row>
    <row r="1262" spans="1:7" ht="15" customHeight="1" x14ac:dyDescent="0.25">
      <c r="A1262" s="15" t="s">
        <v>292</v>
      </c>
      <c r="B1262" s="12">
        <v>50299080</v>
      </c>
      <c r="C1262" s="16">
        <v>240000</v>
      </c>
      <c r="D1262" s="16">
        <v>60000</v>
      </c>
      <c r="E1262" s="16">
        <v>0</v>
      </c>
      <c r="F1262" s="16">
        <f t="shared" si="153"/>
        <v>180000</v>
      </c>
      <c r="G1262" s="16">
        <f t="shared" si="153"/>
        <v>60000</v>
      </c>
    </row>
    <row r="1263" spans="1:7" ht="15" customHeight="1" x14ac:dyDescent="0.25">
      <c r="A1263" s="15" t="s">
        <v>293</v>
      </c>
      <c r="B1263" s="12">
        <v>50299080</v>
      </c>
      <c r="C1263" s="16">
        <v>240000</v>
      </c>
      <c r="D1263" s="16">
        <v>60000</v>
      </c>
      <c r="E1263" s="16">
        <v>0</v>
      </c>
      <c r="F1263" s="16">
        <f t="shared" si="153"/>
        <v>180000</v>
      </c>
      <c r="G1263" s="16">
        <f t="shared" si="153"/>
        <v>60000</v>
      </c>
    </row>
    <row r="1264" spans="1:7" ht="15" customHeight="1" x14ac:dyDescent="0.25">
      <c r="A1264" s="15" t="s">
        <v>294</v>
      </c>
      <c r="B1264" s="12">
        <v>50299080</v>
      </c>
      <c r="C1264" s="16">
        <v>240000</v>
      </c>
      <c r="D1264" s="16">
        <v>60000</v>
      </c>
      <c r="E1264" s="16">
        <v>0</v>
      </c>
      <c r="F1264" s="16">
        <f t="shared" si="153"/>
        <v>180000</v>
      </c>
      <c r="G1264" s="16">
        <f t="shared" si="153"/>
        <v>60000</v>
      </c>
    </row>
    <row r="1265" spans="1:7" ht="15" customHeight="1" x14ac:dyDescent="0.25">
      <c r="B1265" s="12"/>
      <c r="C1265" s="20">
        <f>SUM(C1249:C1264)</f>
        <v>6000000</v>
      </c>
      <c r="D1265" s="20">
        <f t="shared" ref="D1265:G1265" si="154">SUM(D1249:D1264)</f>
        <v>1500000</v>
      </c>
      <c r="E1265" s="20">
        <f t="shared" si="154"/>
        <v>602000</v>
      </c>
      <c r="F1265" s="20">
        <f t="shared" si="154"/>
        <v>4500000</v>
      </c>
      <c r="G1265" s="20">
        <f t="shared" si="154"/>
        <v>898000</v>
      </c>
    </row>
    <row r="1266" spans="1:7" ht="15" customHeight="1" x14ac:dyDescent="0.25">
      <c r="B1266" s="12"/>
    </row>
    <row r="1267" spans="1:7" ht="30" customHeight="1" x14ac:dyDescent="0.25">
      <c r="A1267" s="22" t="s">
        <v>295</v>
      </c>
      <c r="B1267" s="22"/>
      <c r="C1267" s="22"/>
      <c r="D1267" s="22"/>
      <c r="E1267" s="22"/>
      <c r="F1267" s="22"/>
      <c r="G1267" s="22"/>
    </row>
    <row r="1268" spans="1:7" ht="15" customHeight="1" x14ac:dyDescent="0.25">
      <c r="A1268" s="15" t="s">
        <v>225</v>
      </c>
      <c r="B1268" s="12">
        <v>50299080</v>
      </c>
      <c r="C1268" s="16">
        <v>50000</v>
      </c>
      <c r="D1268" s="16">
        <v>50000</v>
      </c>
      <c r="E1268" s="16">
        <v>0</v>
      </c>
      <c r="F1268" s="16">
        <f t="shared" ref="F1268:G1273" si="155">C1268-D1268</f>
        <v>0</v>
      </c>
      <c r="G1268" s="16">
        <f t="shared" si="155"/>
        <v>50000</v>
      </c>
    </row>
    <row r="1269" spans="1:7" ht="15" customHeight="1" x14ac:dyDescent="0.25">
      <c r="A1269" s="15" t="s">
        <v>227</v>
      </c>
      <c r="B1269" s="12">
        <v>50299080</v>
      </c>
      <c r="C1269" s="16">
        <v>110000</v>
      </c>
      <c r="D1269" s="16">
        <v>50000</v>
      </c>
      <c r="E1269" s="16">
        <v>0</v>
      </c>
      <c r="F1269" s="16">
        <f t="shared" si="155"/>
        <v>60000</v>
      </c>
      <c r="G1269" s="16">
        <f t="shared" si="155"/>
        <v>50000</v>
      </c>
    </row>
    <row r="1270" spans="1:7" ht="15" customHeight="1" x14ac:dyDescent="0.25">
      <c r="A1270" s="15" t="s">
        <v>241</v>
      </c>
      <c r="B1270" s="12">
        <v>50299080</v>
      </c>
      <c r="C1270" s="16">
        <v>240000</v>
      </c>
      <c r="D1270" s="16">
        <v>200000</v>
      </c>
      <c r="E1270" s="16">
        <v>7486.5</v>
      </c>
      <c r="F1270" s="16">
        <f t="shared" si="155"/>
        <v>40000</v>
      </c>
      <c r="G1270" s="16">
        <f t="shared" si="155"/>
        <v>192513.5</v>
      </c>
    </row>
    <row r="1271" spans="1:7" ht="15" customHeight="1" x14ac:dyDescent="0.25">
      <c r="A1271" s="15" t="s">
        <v>242</v>
      </c>
      <c r="B1271" s="12">
        <v>50299080</v>
      </c>
      <c r="C1271" s="16">
        <v>400000</v>
      </c>
      <c r="D1271" s="16">
        <v>200000</v>
      </c>
      <c r="E1271" s="16">
        <v>0</v>
      </c>
      <c r="F1271" s="16">
        <f t="shared" si="155"/>
        <v>200000</v>
      </c>
      <c r="G1271" s="16">
        <f t="shared" si="155"/>
        <v>200000</v>
      </c>
    </row>
    <row r="1272" spans="1:7" ht="15" customHeight="1" x14ac:dyDescent="0.25">
      <c r="A1272" s="15" t="s">
        <v>296</v>
      </c>
      <c r="B1272" s="12">
        <v>50299080</v>
      </c>
      <c r="C1272" s="16">
        <v>48800</v>
      </c>
      <c r="D1272" s="16">
        <v>48800</v>
      </c>
      <c r="E1272" s="16">
        <v>0</v>
      </c>
      <c r="F1272" s="16">
        <f t="shared" si="155"/>
        <v>0</v>
      </c>
      <c r="G1272" s="16">
        <f t="shared" si="155"/>
        <v>48800</v>
      </c>
    </row>
    <row r="1273" spans="1:7" ht="15" customHeight="1" x14ac:dyDescent="0.25">
      <c r="A1273" s="15" t="s">
        <v>297</v>
      </c>
      <c r="B1273" s="12">
        <v>50299080</v>
      </c>
      <c r="C1273" s="16">
        <v>151200</v>
      </c>
      <c r="D1273" s="16">
        <v>51200</v>
      </c>
      <c r="E1273" s="16">
        <v>0</v>
      </c>
      <c r="F1273" s="16">
        <f t="shared" si="155"/>
        <v>100000</v>
      </c>
      <c r="G1273" s="16">
        <f t="shared" si="155"/>
        <v>51200</v>
      </c>
    </row>
    <row r="1274" spans="1:7" ht="15" customHeight="1" x14ac:dyDescent="0.25">
      <c r="B1274" s="12"/>
      <c r="C1274" s="20">
        <f>SUM(C1268:C1273)</f>
        <v>1000000</v>
      </c>
      <c r="D1274" s="20">
        <f t="shared" ref="D1274:G1274" si="156">SUM(D1268:D1273)</f>
        <v>600000</v>
      </c>
      <c r="E1274" s="20">
        <f t="shared" si="156"/>
        <v>7486.5</v>
      </c>
      <c r="F1274" s="20">
        <f t="shared" si="156"/>
        <v>400000</v>
      </c>
      <c r="G1274" s="20">
        <f t="shared" si="156"/>
        <v>592513.5</v>
      </c>
    </row>
    <row r="1275" spans="1:7" ht="15" customHeight="1" x14ac:dyDescent="0.25">
      <c r="B1275" s="12"/>
    </row>
    <row r="1276" spans="1:7" ht="30" customHeight="1" x14ac:dyDescent="0.25">
      <c r="A1276" s="22" t="s">
        <v>298</v>
      </c>
      <c r="B1276" s="22"/>
      <c r="C1276" s="22"/>
      <c r="D1276" s="22"/>
      <c r="E1276" s="22"/>
      <c r="F1276" s="22"/>
      <c r="G1276" s="22"/>
    </row>
    <row r="1277" spans="1:7" ht="15" customHeight="1" x14ac:dyDescent="0.25">
      <c r="A1277" s="15" t="s">
        <v>241</v>
      </c>
      <c r="B1277" s="12">
        <v>50299080</v>
      </c>
      <c r="C1277" s="16">
        <v>200000</v>
      </c>
      <c r="D1277" s="16">
        <v>100000</v>
      </c>
      <c r="E1277" s="16">
        <v>29138.5</v>
      </c>
      <c r="F1277" s="16">
        <f t="shared" ref="F1277:G1280" si="157">C1277-D1277</f>
        <v>100000</v>
      </c>
      <c r="G1277" s="16">
        <f t="shared" si="157"/>
        <v>70861.5</v>
      </c>
    </row>
    <row r="1278" spans="1:7" ht="15" customHeight="1" x14ac:dyDescent="0.25">
      <c r="A1278" s="15" t="s">
        <v>259</v>
      </c>
      <c r="B1278" s="12">
        <v>50299080</v>
      </c>
      <c r="C1278" s="16">
        <v>50000</v>
      </c>
      <c r="D1278" s="16">
        <v>0</v>
      </c>
      <c r="E1278" s="16">
        <v>0</v>
      </c>
      <c r="F1278" s="16">
        <f t="shared" si="157"/>
        <v>50000</v>
      </c>
      <c r="G1278" s="16">
        <f t="shared" si="157"/>
        <v>0</v>
      </c>
    </row>
    <row r="1279" spans="1:7" ht="15" customHeight="1" x14ac:dyDescent="0.25">
      <c r="A1279" s="15" t="s">
        <v>299</v>
      </c>
      <c r="B1279" s="12">
        <v>50299080</v>
      </c>
      <c r="C1279" s="16">
        <v>11550000</v>
      </c>
      <c r="D1279" s="16">
        <v>2887500</v>
      </c>
      <c r="E1279" s="16">
        <v>2256000</v>
      </c>
      <c r="F1279" s="16">
        <f t="shared" si="157"/>
        <v>8662500</v>
      </c>
      <c r="G1279" s="16">
        <f t="shared" si="157"/>
        <v>631500</v>
      </c>
    </row>
    <row r="1280" spans="1:7" ht="15" customHeight="1" x14ac:dyDescent="0.25">
      <c r="A1280" s="15" t="s">
        <v>300</v>
      </c>
      <c r="B1280" s="12">
        <v>50299080</v>
      </c>
      <c r="C1280" s="16">
        <v>200000</v>
      </c>
      <c r="D1280" s="16">
        <v>200000</v>
      </c>
      <c r="E1280" s="16">
        <v>0</v>
      </c>
      <c r="F1280" s="16">
        <f t="shared" si="157"/>
        <v>0</v>
      </c>
      <c r="G1280" s="16">
        <f t="shared" si="157"/>
        <v>200000</v>
      </c>
    </row>
    <row r="1281" spans="1:7" ht="15" customHeight="1" x14ac:dyDescent="0.25">
      <c r="B1281" s="12"/>
      <c r="C1281" s="20">
        <f>SUM(C1277:C1280)</f>
        <v>12000000</v>
      </c>
      <c r="D1281" s="20">
        <f t="shared" ref="D1281:G1281" si="158">SUM(D1277:D1280)</f>
        <v>3187500</v>
      </c>
      <c r="E1281" s="20">
        <f t="shared" si="158"/>
        <v>2285138.5</v>
      </c>
      <c r="F1281" s="20">
        <f t="shared" si="158"/>
        <v>8812500</v>
      </c>
      <c r="G1281" s="20">
        <f t="shared" si="158"/>
        <v>902361.5</v>
      </c>
    </row>
    <row r="1282" spans="1:7" ht="15" customHeight="1" x14ac:dyDescent="0.25">
      <c r="B1282" s="12"/>
    </row>
    <row r="1283" spans="1:7" ht="30" customHeight="1" x14ac:dyDescent="0.25">
      <c r="A1283" s="22" t="s">
        <v>301</v>
      </c>
      <c r="B1283" s="22"/>
      <c r="C1283" s="22"/>
      <c r="D1283" s="22"/>
      <c r="E1283" s="22"/>
      <c r="F1283" s="22"/>
      <c r="G1283" s="22"/>
    </row>
    <row r="1284" spans="1:7" ht="15" customHeight="1" x14ac:dyDescent="0.25">
      <c r="A1284" s="15" t="s">
        <v>276</v>
      </c>
      <c r="B1284" s="12">
        <v>50299080</v>
      </c>
      <c r="C1284" s="16">
        <v>183360</v>
      </c>
      <c r="D1284" s="16">
        <v>183360</v>
      </c>
      <c r="E1284" s="16">
        <v>0</v>
      </c>
      <c r="F1284" s="16">
        <f t="shared" ref="F1284:G1287" si="159">C1284-D1284</f>
        <v>0</v>
      </c>
      <c r="G1284" s="16">
        <f t="shared" si="159"/>
        <v>183360</v>
      </c>
    </row>
    <row r="1285" spans="1:7" ht="15" customHeight="1" x14ac:dyDescent="0.25">
      <c r="A1285" s="15" t="s">
        <v>302</v>
      </c>
      <c r="B1285" s="12">
        <v>50299080</v>
      </c>
      <c r="C1285" s="16">
        <v>5140800</v>
      </c>
      <c r="D1285" s="16">
        <v>4500000</v>
      </c>
      <c r="E1285" s="16">
        <v>0</v>
      </c>
      <c r="F1285" s="16">
        <f t="shared" si="159"/>
        <v>640800</v>
      </c>
      <c r="G1285" s="16">
        <f t="shared" si="159"/>
        <v>4500000</v>
      </c>
    </row>
    <row r="1286" spans="1:7" ht="15" customHeight="1" x14ac:dyDescent="0.25">
      <c r="A1286" s="15" t="s">
        <v>241</v>
      </c>
      <c r="B1286" s="12">
        <v>50299080</v>
      </c>
      <c r="C1286" s="16">
        <v>675840</v>
      </c>
      <c r="D1286" s="16">
        <v>250000</v>
      </c>
      <c r="E1286" s="16">
        <v>11473</v>
      </c>
      <c r="F1286" s="16">
        <f t="shared" si="159"/>
        <v>425840</v>
      </c>
      <c r="G1286" s="16">
        <f t="shared" si="159"/>
        <v>238527</v>
      </c>
    </row>
    <row r="1287" spans="1:7" ht="15" customHeight="1" x14ac:dyDescent="0.25">
      <c r="A1287" s="15" t="s">
        <v>242</v>
      </c>
      <c r="B1287" s="12">
        <v>50299080</v>
      </c>
      <c r="C1287" s="16">
        <v>4000000</v>
      </c>
      <c r="D1287" s="16">
        <v>3066640</v>
      </c>
      <c r="E1287" s="16">
        <v>0</v>
      </c>
      <c r="F1287" s="16">
        <f t="shared" si="159"/>
        <v>933360</v>
      </c>
      <c r="G1287" s="16">
        <f t="shared" si="159"/>
        <v>3066640</v>
      </c>
    </row>
    <row r="1288" spans="1:7" ht="15" customHeight="1" x14ac:dyDescent="0.25">
      <c r="B1288" s="12"/>
      <c r="C1288" s="20">
        <f>SUM(C1284:C1287)</f>
        <v>10000000</v>
      </c>
      <c r="D1288" s="20">
        <f t="shared" ref="D1288:G1288" si="160">SUM(D1284:D1287)</f>
        <v>8000000</v>
      </c>
      <c r="E1288" s="20">
        <f t="shared" si="160"/>
        <v>11473</v>
      </c>
      <c r="F1288" s="20">
        <f t="shared" si="160"/>
        <v>2000000</v>
      </c>
      <c r="G1288" s="20">
        <f t="shared" si="160"/>
        <v>7988527</v>
      </c>
    </row>
    <row r="1289" spans="1:7" ht="15" customHeight="1" x14ac:dyDescent="0.25">
      <c r="B1289" s="12"/>
    </row>
    <row r="1290" spans="1:7" ht="30" customHeight="1" x14ac:dyDescent="0.25">
      <c r="A1290" s="22" t="s">
        <v>672</v>
      </c>
      <c r="B1290" s="22"/>
      <c r="C1290" s="22"/>
      <c r="D1290" s="22"/>
      <c r="E1290" s="22"/>
      <c r="F1290" s="22"/>
      <c r="G1290" s="22"/>
    </row>
    <row r="1291" spans="1:7" ht="15" customHeight="1" x14ac:dyDescent="0.25">
      <c r="A1291" s="15" t="s">
        <v>303</v>
      </c>
      <c r="B1291" s="12">
        <v>50299080</v>
      </c>
      <c r="C1291" s="16">
        <v>2188000</v>
      </c>
      <c r="D1291" s="16">
        <v>0</v>
      </c>
      <c r="E1291" s="16">
        <v>0</v>
      </c>
      <c r="F1291" s="16">
        <f>C1291-D1291</f>
        <v>2188000</v>
      </c>
      <c r="G1291" s="16">
        <f>D1291-E1291</f>
        <v>0</v>
      </c>
    </row>
    <row r="1292" spans="1:7" ht="15" customHeight="1" x14ac:dyDescent="0.25">
      <c r="A1292" s="15" t="s">
        <v>196</v>
      </c>
      <c r="B1292" s="12">
        <v>50299080</v>
      </c>
      <c r="C1292" s="16">
        <v>112000</v>
      </c>
      <c r="D1292" s="16">
        <v>112000</v>
      </c>
      <c r="E1292" s="16">
        <v>0</v>
      </c>
      <c r="F1292" s="16">
        <f>C1292-D1292</f>
        <v>0</v>
      </c>
      <c r="G1292" s="16">
        <f>D1292-E1292</f>
        <v>112000</v>
      </c>
    </row>
    <row r="1293" spans="1:7" ht="15" customHeight="1" x14ac:dyDescent="0.25">
      <c r="B1293" s="12"/>
      <c r="C1293" s="20">
        <f>SUM(C1291:C1292)</f>
        <v>2300000</v>
      </c>
      <c r="D1293" s="20">
        <f t="shared" ref="D1293:G1293" si="161">SUM(D1291:D1292)</f>
        <v>112000</v>
      </c>
      <c r="E1293" s="20">
        <f t="shared" si="161"/>
        <v>0</v>
      </c>
      <c r="F1293" s="20">
        <f t="shared" si="161"/>
        <v>2188000</v>
      </c>
      <c r="G1293" s="20">
        <f t="shared" si="161"/>
        <v>112000</v>
      </c>
    </row>
    <row r="1294" spans="1:7" ht="15" customHeight="1" x14ac:dyDescent="0.25">
      <c r="B1294" s="12"/>
    </row>
    <row r="1295" spans="1:7" ht="30" customHeight="1" x14ac:dyDescent="0.25">
      <c r="A1295" s="22" t="s">
        <v>671</v>
      </c>
      <c r="B1295" s="22"/>
      <c r="C1295" s="22"/>
      <c r="D1295" s="22"/>
      <c r="E1295" s="22"/>
      <c r="F1295" s="22"/>
      <c r="G1295" s="22"/>
    </row>
    <row r="1296" spans="1:7" ht="15" customHeight="1" x14ac:dyDescent="0.25">
      <c r="A1296" s="15" t="s">
        <v>213</v>
      </c>
      <c r="B1296" s="12">
        <v>50299080</v>
      </c>
      <c r="C1296" s="16">
        <v>30000</v>
      </c>
      <c r="D1296" s="16">
        <v>30000</v>
      </c>
      <c r="E1296" s="16">
        <v>0</v>
      </c>
      <c r="F1296" s="16">
        <f t="shared" ref="F1296:G1299" si="162">C1296-D1296</f>
        <v>0</v>
      </c>
      <c r="G1296" s="16">
        <f t="shared" si="162"/>
        <v>30000</v>
      </c>
    </row>
    <row r="1297" spans="1:7" ht="15" customHeight="1" x14ac:dyDescent="0.25">
      <c r="A1297" s="15" t="s">
        <v>226</v>
      </c>
      <c r="B1297" s="12">
        <v>50299080</v>
      </c>
      <c r="C1297" s="16">
        <v>2500</v>
      </c>
      <c r="D1297" s="16">
        <v>2500</v>
      </c>
      <c r="E1297" s="16">
        <v>0</v>
      </c>
      <c r="F1297" s="16">
        <f t="shared" si="162"/>
        <v>0</v>
      </c>
      <c r="G1297" s="16">
        <f t="shared" si="162"/>
        <v>2500</v>
      </c>
    </row>
    <row r="1298" spans="1:7" ht="15" customHeight="1" x14ac:dyDescent="0.25">
      <c r="A1298" s="15" t="s">
        <v>216</v>
      </c>
      <c r="B1298" s="12">
        <v>50299080</v>
      </c>
      <c r="C1298" s="16">
        <v>240000</v>
      </c>
      <c r="D1298" s="16">
        <v>240000</v>
      </c>
      <c r="E1298" s="16">
        <v>0</v>
      </c>
      <c r="F1298" s="16">
        <f t="shared" si="162"/>
        <v>0</v>
      </c>
      <c r="G1298" s="16">
        <f t="shared" si="162"/>
        <v>240000</v>
      </c>
    </row>
    <row r="1299" spans="1:7" ht="15" customHeight="1" x14ac:dyDescent="0.25">
      <c r="A1299" s="15" t="s">
        <v>217</v>
      </c>
      <c r="B1299" s="12">
        <v>50299080</v>
      </c>
      <c r="C1299" s="16">
        <v>227500</v>
      </c>
      <c r="D1299" s="16">
        <v>227500</v>
      </c>
      <c r="E1299" s="16">
        <v>0</v>
      </c>
      <c r="F1299" s="16">
        <f t="shared" si="162"/>
        <v>0</v>
      </c>
      <c r="G1299" s="16">
        <f t="shared" si="162"/>
        <v>227500</v>
      </c>
    </row>
    <row r="1300" spans="1:7" ht="15" customHeight="1" x14ac:dyDescent="0.25">
      <c r="B1300" s="12"/>
      <c r="C1300" s="20">
        <f>SUM(C1296:C1299)</f>
        <v>500000</v>
      </c>
      <c r="D1300" s="20">
        <f t="shared" ref="D1300:G1300" si="163">SUM(D1296:D1299)</f>
        <v>500000</v>
      </c>
      <c r="E1300" s="20">
        <f t="shared" si="163"/>
        <v>0</v>
      </c>
      <c r="F1300" s="20">
        <f t="shared" si="163"/>
        <v>0</v>
      </c>
      <c r="G1300" s="20">
        <f t="shared" si="163"/>
        <v>500000</v>
      </c>
    </row>
    <row r="1301" spans="1:7" ht="15" customHeight="1" x14ac:dyDescent="0.25">
      <c r="B1301" s="12"/>
    </row>
    <row r="1302" spans="1:7" ht="15" customHeight="1" x14ac:dyDescent="0.25">
      <c r="A1302" s="18" t="s">
        <v>304</v>
      </c>
      <c r="B1302" s="12"/>
    </row>
    <row r="1303" spans="1:7" ht="15" customHeight="1" x14ac:dyDescent="0.25">
      <c r="A1303" s="15" t="s">
        <v>305</v>
      </c>
      <c r="B1303" s="12">
        <v>50299080</v>
      </c>
      <c r="C1303" s="16">
        <v>21000</v>
      </c>
      <c r="D1303" s="16">
        <v>21000</v>
      </c>
      <c r="E1303" s="16">
        <v>0</v>
      </c>
      <c r="F1303" s="16">
        <f t="shared" ref="F1303:G1309" si="164">C1303-D1303</f>
        <v>0</v>
      </c>
      <c r="G1303" s="16">
        <f t="shared" si="164"/>
        <v>21000</v>
      </c>
    </row>
    <row r="1304" spans="1:7" ht="15" customHeight="1" x14ac:dyDescent="0.25">
      <c r="A1304" s="15" t="s">
        <v>213</v>
      </c>
      <c r="B1304" s="12">
        <v>50299080</v>
      </c>
      <c r="C1304" s="16">
        <v>100000</v>
      </c>
      <c r="D1304" s="16">
        <v>100000</v>
      </c>
      <c r="E1304" s="16">
        <v>0</v>
      </c>
      <c r="F1304" s="16">
        <f t="shared" si="164"/>
        <v>0</v>
      </c>
      <c r="G1304" s="16">
        <f t="shared" si="164"/>
        <v>100000</v>
      </c>
    </row>
    <row r="1305" spans="1:7" ht="15" customHeight="1" x14ac:dyDescent="0.25">
      <c r="A1305" s="15" t="s">
        <v>214</v>
      </c>
      <c r="B1305" s="12">
        <v>50299080</v>
      </c>
      <c r="C1305" s="16">
        <v>150000</v>
      </c>
      <c r="D1305" s="16">
        <v>50000</v>
      </c>
      <c r="E1305" s="16">
        <v>0</v>
      </c>
      <c r="F1305" s="16">
        <f t="shared" si="164"/>
        <v>100000</v>
      </c>
      <c r="G1305" s="16">
        <f t="shared" si="164"/>
        <v>50000</v>
      </c>
    </row>
    <row r="1306" spans="1:7" ht="15" customHeight="1" x14ac:dyDescent="0.25">
      <c r="A1306" s="15" t="s">
        <v>226</v>
      </c>
      <c r="B1306" s="12">
        <v>50299080</v>
      </c>
      <c r="C1306" s="16">
        <v>250000</v>
      </c>
      <c r="D1306" s="16">
        <v>250000</v>
      </c>
      <c r="E1306" s="16">
        <v>0</v>
      </c>
      <c r="F1306" s="16">
        <f t="shared" si="164"/>
        <v>0</v>
      </c>
      <c r="G1306" s="16">
        <f t="shared" si="164"/>
        <v>250000</v>
      </c>
    </row>
    <row r="1307" spans="1:7" ht="15" customHeight="1" x14ac:dyDescent="0.25">
      <c r="A1307" s="15" t="s">
        <v>186</v>
      </c>
      <c r="B1307" s="12">
        <v>50299080</v>
      </c>
      <c r="C1307" s="16">
        <v>820000</v>
      </c>
      <c r="D1307" s="16">
        <v>0</v>
      </c>
      <c r="E1307" s="16">
        <v>0</v>
      </c>
      <c r="F1307" s="16">
        <f t="shared" si="164"/>
        <v>820000</v>
      </c>
      <c r="G1307" s="16">
        <f t="shared" si="164"/>
        <v>0</v>
      </c>
    </row>
    <row r="1308" spans="1:7" ht="15" customHeight="1" x14ac:dyDescent="0.25">
      <c r="A1308" s="15" t="s">
        <v>227</v>
      </c>
      <c r="B1308" s="12">
        <v>50299080</v>
      </c>
      <c r="C1308" s="16">
        <v>260000</v>
      </c>
      <c r="D1308" s="16">
        <v>155000</v>
      </c>
      <c r="E1308" s="16">
        <v>83140</v>
      </c>
      <c r="F1308" s="16">
        <f t="shared" si="164"/>
        <v>105000</v>
      </c>
      <c r="G1308" s="16">
        <f t="shared" si="164"/>
        <v>71860</v>
      </c>
    </row>
    <row r="1309" spans="1:7" ht="15" customHeight="1" x14ac:dyDescent="0.25">
      <c r="A1309" s="15" t="s">
        <v>187</v>
      </c>
      <c r="B1309" s="12">
        <v>50299080</v>
      </c>
      <c r="C1309" s="16">
        <v>399000</v>
      </c>
      <c r="D1309" s="16">
        <v>175000</v>
      </c>
      <c r="E1309" s="16">
        <v>0</v>
      </c>
      <c r="F1309" s="16">
        <f t="shared" si="164"/>
        <v>224000</v>
      </c>
      <c r="G1309" s="16">
        <f t="shared" si="164"/>
        <v>175000</v>
      </c>
    </row>
    <row r="1310" spans="1:7" ht="15" customHeight="1" x14ac:dyDescent="0.25">
      <c r="B1310" s="12"/>
      <c r="C1310" s="20">
        <f>SUM(C1303:C1309)</f>
        <v>2000000</v>
      </c>
      <c r="D1310" s="20">
        <f t="shared" ref="D1310:G1310" si="165">SUM(D1303:D1309)</f>
        <v>751000</v>
      </c>
      <c r="E1310" s="20">
        <f t="shared" si="165"/>
        <v>83140</v>
      </c>
      <c r="F1310" s="20">
        <f t="shared" si="165"/>
        <v>1249000</v>
      </c>
      <c r="G1310" s="20">
        <f t="shared" si="165"/>
        <v>667860</v>
      </c>
    </row>
    <row r="1311" spans="1:7" ht="15" customHeight="1" x14ac:dyDescent="0.25">
      <c r="B1311" s="12"/>
    </row>
    <row r="1312" spans="1:7" ht="15" customHeight="1" x14ac:dyDescent="0.25">
      <c r="A1312" s="18" t="s">
        <v>306</v>
      </c>
      <c r="B1312" s="12"/>
    </row>
    <row r="1313" spans="1:7" ht="15" customHeight="1" x14ac:dyDescent="0.25">
      <c r="A1313" s="15" t="s">
        <v>214</v>
      </c>
      <c r="B1313" s="12">
        <v>50299080</v>
      </c>
      <c r="C1313" s="16">
        <v>20000</v>
      </c>
      <c r="D1313" s="16">
        <v>20000</v>
      </c>
      <c r="E1313" s="16">
        <v>0</v>
      </c>
      <c r="F1313" s="16">
        <f t="shared" ref="F1313:G1315" si="166">C1313-D1313</f>
        <v>0</v>
      </c>
      <c r="G1313" s="16">
        <f t="shared" si="166"/>
        <v>20000</v>
      </c>
    </row>
    <row r="1314" spans="1:7" ht="15" customHeight="1" x14ac:dyDescent="0.25">
      <c r="A1314" s="15" t="s">
        <v>196</v>
      </c>
      <c r="B1314" s="12">
        <v>50299080</v>
      </c>
      <c r="C1314" s="16">
        <v>230000</v>
      </c>
      <c r="D1314" s="16">
        <v>230000</v>
      </c>
      <c r="E1314" s="16">
        <v>0</v>
      </c>
      <c r="F1314" s="16">
        <f t="shared" si="166"/>
        <v>0</v>
      </c>
      <c r="G1314" s="16">
        <f t="shared" si="166"/>
        <v>230000</v>
      </c>
    </row>
    <row r="1315" spans="1:7" ht="15" customHeight="1" x14ac:dyDescent="0.25">
      <c r="A1315" s="15" t="s">
        <v>201</v>
      </c>
      <c r="B1315" s="12">
        <v>50299080</v>
      </c>
      <c r="C1315" s="16">
        <v>250000</v>
      </c>
      <c r="D1315" s="16">
        <v>250000</v>
      </c>
      <c r="E1315" s="16">
        <v>0</v>
      </c>
      <c r="F1315" s="16">
        <f t="shared" si="166"/>
        <v>0</v>
      </c>
      <c r="G1315" s="16">
        <f t="shared" si="166"/>
        <v>250000</v>
      </c>
    </row>
    <row r="1316" spans="1:7" ht="15" customHeight="1" x14ac:dyDescent="0.25">
      <c r="B1316" s="12"/>
      <c r="C1316" s="20">
        <f>SUM(C1313:C1315)</f>
        <v>500000</v>
      </c>
      <c r="D1316" s="20">
        <f t="shared" ref="D1316:G1316" si="167">SUM(D1313:D1315)</f>
        <v>500000</v>
      </c>
      <c r="E1316" s="20">
        <f t="shared" si="167"/>
        <v>0</v>
      </c>
      <c r="F1316" s="20">
        <f t="shared" si="167"/>
        <v>0</v>
      </c>
      <c r="G1316" s="20">
        <f t="shared" si="167"/>
        <v>500000</v>
      </c>
    </row>
    <row r="1317" spans="1:7" ht="15" customHeight="1" x14ac:dyDescent="0.25">
      <c r="B1317" s="12"/>
    </row>
    <row r="1318" spans="1:7" ht="15" customHeight="1" x14ac:dyDescent="0.25">
      <c r="A1318" s="18" t="s">
        <v>307</v>
      </c>
      <c r="B1318" s="12"/>
    </row>
    <row r="1319" spans="1:7" ht="15" customHeight="1" x14ac:dyDescent="0.25">
      <c r="A1319" s="15" t="s">
        <v>308</v>
      </c>
      <c r="B1319" s="12">
        <v>50299080</v>
      </c>
      <c r="C1319" s="16">
        <v>64875</v>
      </c>
      <c r="D1319" s="16">
        <v>64875</v>
      </c>
      <c r="E1319" s="16">
        <v>0</v>
      </c>
      <c r="F1319" s="16">
        <f t="shared" ref="F1319:G1328" si="168">C1319-D1319</f>
        <v>0</v>
      </c>
      <c r="G1319" s="16">
        <f t="shared" si="168"/>
        <v>64875</v>
      </c>
    </row>
    <row r="1320" spans="1:7" ht="15" customHeight="1" x14ac:dyDescent="0.25">
      <c r="A1320" s="15" t="s">
        <v>309</v>
      </c>
      <c r="B1320" s="12">
        <v>50299080</v>
      </c>
      <c r="C1320" s="16">
        <v>1000</v>
      </c>
      <c r="D1320" s="16">
        <v>1000</v>
      </c>
      <c r="E1320" s="16">
        <v>0</v>
      </c>
      <c r="F1320" s="16">
        <f t="shared" si="168"/>
        <v>0</v>
      </c>
      <c r="G1320" s="16">
        <f t="shared" si="168"/>
        <v>1000</v>
      </c>
    </row>
    <row r="1321" spans="1:7" ht="15" customHeight="1" x14ac:dyDescent="0.25">
      <c r="A1321" s="15" t="s">
        <v>310</v>
      </c>
      <c r="B1321" s="12">
        <v>50299080</v>
      </c>
      <c r="C1321" s="16">
        <v>50000</v>
      </c>
      <c r="D1321" s="16">
        <v>50000</v>
      </c>
      <c r="E1321" s="16">
        <v>0</v>
      </c>
      <c r="F1321" s="16">
        <f t="shared" si="168"/>
        <v>0</v>
      </c>
      <c r="G1321" s="16">
        <f t="shared" si="168"/>
        <v>50000</v>
      </c>
    </row>
    <row r="1322" spans="1:7" ht="15" customHeight="1" x14ac:dyDescent="0.25">
      <c r="A1322" s="15" t="s">
        <v>213</v>
      </c>
      <c r="B1322" s="12">
        <v>50299080</v>
      </c>
      <c r="C1322" s="16">
        <v>40000</v>
      </c>
      <c r="D1322" s="16">
        <v>40000</v>
      </c>
      <c r="E1322" s="16">
        <v>0</v>
      </c>
      <c r="F1322" s="16">
        <f t="shared" si="168"/>
        <v>0</v>
      </c>
      <c r="G1322" s="16">
        <f t="shared" si="168"/>
        <v>40000</v>
      </c>
    </row>
    <row r="1323" spans="1:7" ht="15" customHeight="1" x14ac:dyDescent="0.25">
      <c r="A1323" s="15" t="s">
        <v>214</v>
      </c>
      <c r="B1323" s="12">
        <v>50299080</v>
      </c>
      <c r="C1323" s="16">
        <v>40000</v>
      </c>
      <c r="D1323" s="16">
        <v>40000</v>
      </c>
      <c r="E1323" s="16">
        <v>0</v>
      </c>
      <c r="F1323" s="16">
        <f t="shared" si="168"/>
        <v>0</v>
      </c>
      <c r="G1323" s="16">
        <f t="shared" si="168"/>
        <v>40000</v>
      </c>
    </row>
    <row r="1324" spans="1:7" ht="15" customHeight="1" x14ac:dyDescent="0.25">
      <c r="A1324" s="15" t="s">
        <v>226</v>
      </c>
      <c r="B1324" s="12">
        <v>50299080</v>
      </c>
      <c r="C1324" s="16">
        <v>27000</v>
      </c>
      <c r="D1324" s="16">
        <v>27000</v>
      </c>
      <c r="E1324" s="16">
        <v>0</v>
      </c>
      <c r="F1324" s="16">
        <f t="shared" si="168"/>
        <v>0</v>
      </c>
      <c r="G1324" s="16">
        <f t="shared" si="168"/>
        <v>27000</v>
      </c>
    </row>
    <row r="1325" spans="1:7" ht="15" customHeight="1" x14ac:dyDescent="0.25">
      <c r="A1325" s="15" t="s">
        <v>311</v>
      </c>
      <c r="B1325" s="12">
        <v>50299080</v>
      </c>
      <c r="C1325" s="16">
        <v>17125</v>
      </c>
      <c r="D1325" s="16">
        <v>17125</v>
      </c>
      <c r="E1325" s="16">
        <v>14368.5</v>
      </c>
      <c r="F1325" s="16">
        <f t="shared" si="168"/>
        <v>0</v>
      </c>
      <c r="G1325" s="16">
        <f t="shared" si="168"/>
        <v>2756.5</v>
      </c>
    </row>
    <row r="1326" spans="1:7" ht="15" customHeight="1" x14ac:dyDescent="0.25">
      <c r="A1326" s="15" t="s">
        <v>186</v>
      </c>
      <c r="B1326" s="12">
        <v>50299080</v>
      </c>
      <c r="C1326" s="16">
        <v>200000</v>
      </c>
      <c r="D1326" s="16">
        <v>0</v>
      </c>
      <c r="E1326" s="16">
        <v>0</v>
      </c>
      <c r="F1326" s="16">
        <f t="shared" si="168"/>
        <v>200000</v>
      </c>
      <c r="G1326" s="16">
        <f t="shared" si="168"/>
        <v>0</v>
      </c>
    </row>
    <row r="1327" spans="1:7" ht="15" customHeight="1" x14ac:dyDescent="0.25">
      <c r="A1327" s="15" t="s">
        <v>227</v>
      </c>
      <c r="B1327" s="12">
        <v>50299080</v>
      </c>
      <c r="C1327" s="16">
        <v>300000</v>
      </c>
      <c r="D1327" s="16">
        <v>300000</v>
      </c>
      <c r="E1327" s="16">
        <v>0</v>
      </c>
      <c r="F1327" s="16">
        <f t="shared" si="168"/>
        <v>0</v>
      </c>
      <c r="G1327" s="16">
        <f t="shared" si="168"/>
        <v>300000</v>
      </c>
    </row>
    <row r="1328" spans="1:7" ht="15" customHeight="1" x14ac:dyDescent="0.25">
      <c r="A1328" s="15" t="s">
        <v>187</v>
      </c>
      <c r="B1328" s="12">
        <v>50299080</v>
      </c>
      <c r="C1328" s="16">
        <v>260000</v>
      </c>
      <c r="D1328" s="16">
        <v>220000</v>
      </c>
      <c r="E1328" s="16">
        <v>0</v>
      </c>
      <c r="F1328" s="16">
        <f t="shared" si="168"/>
        <v>40000</v>
      </c>
      <c r="G1328" s="16">
        <f t="shared" si="168"/>
        <v>220000</v>
      </c>
    </row>
    <row r="1329" spans="1:7" ht="15" customHeight="1" x14ac:dyDescent="0.25">
      <c r="B1329" s="12"/>
      <c r="C1329" s="20">
        <f>SUM(C1319:C1328)</f>
        <v>1000000</v>
      </c>
      <c r="D1329" s="20">
        <f>SUM(D1319:D1328)</f>
        <v>760000</v>
      </c>
      <c r="E1329" s="20">
        <f>SUM(E1319:E1328)</f>
        <v>14368.5</v>
      </c>
      <c r="F1329" s="20">
        <f>SUM(F1319:F1328)</f>
        <v>240000</v>
      </c>
      <c r="G1329" s="20">
        <f>SUM(G1319:G1328)</f>
        <v>745631.5</v>
      </c>
    </row>
    <row r="1330" spans="1:7" ht="15" customHeight="1" x14ac:dyDescent="0.25">
      <c r="B1330" s="12"/>
    </row>
    <row r="1331" spans="1:7" ht="15" customHeight="1" x14ac:dyDescent="0.25">
      <c r="A1331" s="18" t="s">
        <v>312</v>
      </c>
      <c r="B1331" s="12"/>
    </row>
    <row r="1332" spans="1:7" ht="15" customHeight="1" x14ac:dyDescent="0.25">
      <c r="A1332" s="15" t="s">
        <v>313</v>
      </c>
      <c r="B1332" s="12">
        <v>50299080</v>
      </c>
      <c r="C1332" s="16">
        <v>60000</v>
      </c>
      <c r="D1332" s="16">
        <v>15000</v>
      </c>
      <c r="E1332" s="16">
        <v>0</v>
      </c>
      <c r="F1332" s="16">
        <f t="shared" ref="F1332:G1340" si="169">C1332-D1332</f>
        <v>45000</v>
      </c>
      <c r="G1332" s="16">
        <f t="shared" si="169"/>
        <v>15000</v>
      </c>
    </row>
    <row r="1333" spans="1:7" ht="15" customHeight="1" x14ac:dyDescent="0.25">
      <c r="A1333" s="15" t="s">
        <v>314</v>
      </c>
      <c r="B1333" s="12">
        <v>50299080</v>
      </c>
      <c r="C1333" s="16">
        <v>120900</v>
      </c>
      <c r="D1333" s="16">
        <v>120900</v>
      </c>
      <c r="E1333" s="16">
        <v>0</v>
      </c>
      <c r="F1333" s="16">
        <f t="shared" si="169"/>
        <v>0</v>
      </c>
      <c r="G1333" s="16">
        <f t="shared" si="169"/>
        <v>120900</v>
      </c>
    </row>
    <row r="1334" spans="1:7" ht="15" customHeight="1" x14ac:dyDescent="0.25">
      <c r="A1334" s="15" t="s">
        <v>315</v>
      </c>
      <c r="B1334" s="12">
        <v>50299080</v>
      </c>
      <c r="C1334" s="16">
        <v>194100</v>
      </c>
      <c r="D1334" s="16">
        <v>94100</v>
      </c>
      <c r="E1334" s="16">
        <v>0</v>
      </c>
      <c r="F1334" s="16">
        <f t="shared" si="169"/>
        <v>100000</v>
      </c>
      <c r="G1334" s="16">
        <f t="shared" si="169"/>
        <v>94100</v>
      </c>
    </row>
    <row r="1335" spans="1:7" ht="15" customHeight="1" x14ac:dyDescent="0.25">
      <c r="A1335" s="15" t="s">
        <v>316</v>
      </c>
      <c r="B1335" s="12">
        <v>50299080</v>
      </c>
      <c r="C1335" s="16">
        <v>385900</v>
      </c>
      <c r="D1335" s="16">
        <v>385900</v>
      </c>
      <c r="E1335" s="16">
        <v>0</v>
      </c>
      <c r="F1335" s="16">
        <f t="shared" si="169"/>
        <v>0</v>
      </c>
      <c r="G1335" s="16">
        <f t="shared" si="169"/>
        <v>385900</v>
      </c>
    </row>
    <row r="1336" spans="1:7" ht="15" customHeight="1" x14ac:dyDescent="0.25">
      <c r="A1336" s="15" t="s">
        <v>317</v>
      </c>
      <c r="B1336" s="12">
        <v>50299080</v>
      </c>
      <c r="C1336" s="16">
        <v>14549</v>
      </c>
      <c r="D1336" s="16">
        <v>14549</v>
      </c>
      <c r="E1336" s="16">
        <v>0</v>
      </c>
      <c r="F1336" s="16">
        <f t="shared" si="169"/>
        <v>0</v>
      </c>
      <c r="G1336" s="16">
        <f t="shared" si="169"/>
        <v>14549</v>
      </c>
    </row>
    <row r="1337" spans="1:7" ht="15" customHeight="1" x14ac:dyDescent="0.25">
      <c r="A1337" s="15" t="s">
        <v>259</v>
      </c>
      <c r="B1337" s="12">
        <v>50299080</v>
      </c>
      <c r="C1337" s="16">
        <v>147967</v>
      </c>
      <c r="D1337" s="16">
        <v>130777</v>
      </c>
      <c r="E1337" s="16">
        <v>0</v>
      </c>
      <c r="F1337" s="16">
        <f t="shared" si="169"/>
        <v>17190</v>
      </c>
      <c r="G1337" s="16">
        <f t="shared" si="169"/>
        <v>130777</v>
      </c>
    </row>
    <row r="1338" spans="1:7" ht="15" customHeight="1" x14ac:dyDescent="0.25">
      <c r="A1338" s="15" t="s">
        <v>318</v>
      </c>
      <c r="B1338" s="12">
        <v>50299080</v>
      </c>
      <c r="C1338" s="16">
        <v>216584</v>
      </c>
      <c r="D1338" s="16">
        <v>216584</v>
      </c>
      <c r="E1338" s="16">
        <v>65800</v>
      </c>
      <c r="F1338" s="16">
        <f t="shared" si="169"/>
        <v>0</v>
      </c>
      <c r="G1338" s="16">
        <f t="shared" si="169"/>
        <v>150784</v>
      </c>
    </row>
    <row r="1339" spans="1:7" ht="15" customHeight="1" x14ac:dyDescent="0.25">
      <c r="A1339" s="15" t="s">
        <v>195</v>
      </c>
      <c r="B1339" s="12">
        <v>50299080</v>
      </c>
      <c r="C1339" s="16">
        <v>285000</v>
      </c>
      <c r="D1339" s="16">
        <v>163000</v>
      </c>
      <c r="E1339" s="16">
        <v>101930</v>
      </c>
      <c r="F1339" s="16">
        <f t="shared" si="169"/>
        <v>122000</v>
      </c>
      <c r="G1339" s="16">
        <f t="shared" si="169"/>
        <v>61070</v>
      </c>
    </row>
    <row r="1340" spans="1:7" ht="15" customHeight="1" x14ac:dyDescent="0.25">
      <c r="A1340" s="15" t="s">
        <v>196</v>
      </c>
      <c r="B1340" s="12">
        <v>50299080</v>
      </c>
      <c r="C1340" s="16">
        <v>575000</v>
      </c>
      <c r="D1340" s="16">
        <v>300000</v>
      </c>
      <c r="E1340" s="16">
        <v>0</v>
      </c>
      <c r="F1340" s="16">
        <f t="shared" si="169"/>
        <v>275000</v>
      </c>
      <c r="G1340" s="16">
        <f t="shared" si="169"/>
        <v>300000</v>
      </c>
    </row>
    <row r="1341" spans="1:7" ht="15" customHeight="1" x14ac:dyDescent="0.25">
      <c r="B1341" s="12"/>
      <c r="C1341" s="20">
        <f>SUM(C1332:C1340)</f>
        <v>2000000</v>
      </c>
      <c r="D1341" s="20">
        <f t="shared" ref="D1341:G1341" si="170">SUM(D1332:D1340)</f>
        <v>1440810</v>
      </c>
      <c r="E1341" s="20">
        <f t="shared" si="170"/>
        <v>167730</v>
      </c>
      <c r="F1341" s="20">
        <f t="shared" si="170"/>
        <v>559190</v>
      </c>
      <c r="G1341" s="20">
        <f t="shared" si="170"/>
        <v>1273080</v>
      </c>
    </row>
    <row r="1342" spans="1:7" ht="15" customHeight="1" x14ac:dyDescent="0.25">
      <c r="B1342" s="12"/>
    </row>
    <row r="1343" spans="1:7" ht="15" customHeight="1" x14ac:dyDescent="0.25">
      <c r="A1343" s="23" t="s">
        <v>319</v>
      </c>
      <c r="B1343" s="23"/>
      <c r="C1343" s="23"/>
      <c r="D1343" s="23"/>
      <c r="E1343" s="23"/>
      <c r="F1343" s="23"/>
      <c r="G1343" s="23"/>
    </row>
    <row r="1344" spans="1:7" ht="15" customHeight="1" x14ac:dyDescent="0.25">
      <c r="A1344" s="15" t="s">
        <v>320</v>
      </c>
      <c r="B1344" s="12">
        <v>50299080</v>
      </c>
      <c r="C1344" s="16">
        <v>1000000</v>
      </c>
      <c r="D1344" s="16">
        <v>1000000</v>
      </c>
      <c r="E1344" s="16">
        <v>0</v>
      </c>
      <c r="F1344" s="16">
        <f t="shared" ref="F1344:G1353" si="171">C1344-D1344</f>
        <v>0</v>
      </c>
      <c r="G1344" s="16">
        <f t="shared" si="171"/>
        <v>1000000</v>
      </c>
    </row>
    <row r="1345" spans="1:7" ht="15" customHeight="1" x14ac:dyDescent="0.25">
      <c r="A1345" s="15" t="s">
        <v>302</v>
      </c>
      <c r="B1345" s="12">
        <v>50299080</v>
      </c>
      <c r="C1345" s="16">
        <v>7647000</v>
      </c>
      <c r="D1345" s="16">
        <v>7647000</v>
      </c>
      <c r="E1345" s="16">
        <v>0</v>
      </c>
      <c r="F1345" s="16">
        <f t="shared" si="171"/>
        <v>0</v>
      </c>
      <c r="G1345" s="16">
        <f t="shared" si="171"/>
        <v>7647000</v>
      </c>
    </row>
    <row r="1346" spans="1:7" ht="15" customHeight="1" x14ac:dyDescent="0.25">
      <c r="A1346" s="15" t="s">
        <v>246</v>
      </c>
      <c r="B1346" s="12">
        <v>50299080</v>
      </c>
      <c r="C1346" s="16">
        <v>250000</v>
      </c>
      <c r="D1346" s="16">
        <v>250000</v>
      </c>
      <c r="E1346" s="16">
        <v>68414.5</v>
      </c>
      <c r="F1346" s="16">
        <f t="shared" si="171"/>
        <v>0</v>
      </c>
      <c r="G1346" s="16">
        <f t="shared" si="171"/>
        <v>181585.5</v>
      </c>
    </row>
    <row r="1347" spans="1:7" ht="15" customHeight="1" x14ac:dyDescent="0.25">
      <c r="A1347" s="15" t="s">
        <v>259</v>
      </c>
      <c r="B1347" s="12">
        <v>50299080</v>
      </c>
      <c r="C1347" s="16">
        <v>80000</v>
      </c>
      <c r="D1347" s="16">
        <v>80000</v>
      </c>
      <c r="E1347" s="16">
        <v>72734</v>
      </c>
      <c r="F1347" s="16">
        <f t="shared" si="171"/>
        <v>0</v>
      </c>
      <c r="G1347" s="16">
        <f t="shared" si="171"/>
        <v>7266</v>
      </c>
    </row>
    <row r="1348" spans="1:7" ht="15" customHeight="1" x14ac:dyDescent="0.25">
      <c r="A1348" s="15" t="s">
        <v>321</v>
      </c>
      <c r="B1348" s="12">
        <v>50299080</v>
      </c>
      <c r="C1348" s="16">
        <v>15000</v>
      </c>
      <c r="D1348" s="16">
        <v>0</v>
      </c>
      <c r="E1348" s="16">
        <v>0</v>
      </c>
      <c r="F1348" s="16">
        <f t="shared" si="171"/>
        <v>15000</v>
      </c>
      <c r="G1348" s="16">
        <f t="shared" si="171"/>
        <v>0</v>
      </c>
    </row>
    <row r="1349" spans="1:7" ht="15" customHeight="1" x14ac:dyDescent="0.25">
      <c r="A1349" s="15" t="s">
        <v>194</v>
      </c>
      <c r="B1349" s="12">
        <v>50299080</v>
      </c>
      <c r="C1349" s="16">
        <v>1700000</v>
      </c>
      <c r="D1349" s="16">
        <v>1700000</v>
      </c>
      <c r="E1349" s="16">
        <v>922720</v>
      </c>
      <c r="F1349" s="16">
        <f t="shared" si="171"/>
        <v>0</v>
      </c>
      <c r="G1349" s="16">
        <f t="shared" si="171"/>
        <v>777280</v>
      </c>
    </row>
    <row r="1350" spans="1:7" ht="15" customHeight="1" x14ac:dyDescent="0.25">
      <c r="A1350" s="15" t="s">
        <v>322</v>
      </c>
      <c r="B1350" s="12">
        <v>50299080</v>
      </c>
      <c r="C1350" s="16">
        <v>100000</v>
      </c>
      <c r="D1350" s="16">
        <v>75000</v>
      </c>
      <c r="E1350" s="16">
        <v>49980</v>
      </c>
      <c r="F1350" s="16">
        <f t="shared" si="171"/>
        <v>25000</v>
      </c>
      <c r="G1350" s="16">
        <f t="shared" si="171"/>
        <v>25020</v>
      </c>
    </row>
    <row r="1351" spans="1:7" ht="15" customHeight="1" x14ac:dyDescent="0.25">
      <c r="A1351" s="15" t="s">
        <v>195</v>
      </c>
      <c r="B1351" s="12">
        <v>50299080</v>
      </c>
      <c r="C1351" s="16">
        <v>4000000</v>
      </c>
      <c r="D1351" s="16">
        <v>3500000</v>
      </c>
      <c r="E1351" s="16">
        <v>2939928</v>
      </c>
      <c r="F1351" s="16">
        <f t="shared" si="171"/>
        <v>500000</v>
      </c>
      <c r="G1351" s="16">
        <f t="shared" si="171"/>
        <v>560072</v>
      </c>
    </row>
    <row r="1352" spans="1:7" ht="15" customHeight="1" x14ac:dyDescent="0.25">
      <c r="A1352" s="15" t="s">
        <v>323</v>
      </c>
      <c r="B1352" s="12">
        <v>50299080</v>
      </c>
      <c r="C1352" s="16">
        <v>2897000</v>
      </c>
      <c r="D1352" s="16">
        <v>50000</v>
      </c>
      <c r="E1352" s="16">
        <v>49800</v>
      </c>
      <c r="F1352" s="16">
        <f t="shared" si="171"/>
        <v>2847000</v>
      </c>
      <c r="G1352" s="16">
        <f t="shared" si="171"/>
        <v>200</v>
      </c>
    </row>
    <row r="1353" spans="1:7" ht="15" customHeight="1" x14ac:dyDescent="0.25">
      <c r="A1353" s="15" t="s">
        <v>324</v>
      </c>
      <c r="B1353" s="12">
        <v>50299080</v>
      </c>
      <c r="C1353" s="16">
        <v>1161000</v>
      </c>
      <c r="D1353" s="16">
        <v>1000000</v>
      </c>
      <c r="E1353" s="16">
        <v>194400</v>
      </c>
      <c r="F1353" s="16">
        <f t="shared" si="171"/>
        <v>161000</v>
      </c>
      <c r="G1353" s="16">
        <f t="shared" si="171"/>
        <v>805600</v>
      </c>
    </row>
    <row r="1354" spans="1:7" ht="15" customHeight="1" x14ac:dyDescent="0.25">
      <c r="B1354" s="12"/>
      <c r="C1354" s="20">
        <f>SUM(C1344:C1353)</f>
        <v>18850000</v>
      </c>
      <c r="D1354" s="20">
        <f t="shared" ref="D1354:G1354" si="172">SUM(D1344:D1353)</f>
        <v>15302000</v>
      </c>
      <c r="E1354" s="20">
        <f t="shared" si="172"/>
        <v>4297976.5</v>
      </c>
      <c r="F1354" s="20">
        <f t="shared" si="172"/>
        <v>3548000</v>
      </c>
      <c r="G1354" s="20">
        <f t="shared" si="172"/>
        <v>11004023.5</v>
      </c>
    </row>
    <row r="1355" spans="1:7" ht="15" customHeight="1" x14ac:dyDescent="0.25">
      <c r="B1355" s="12"/>
    </row>
    <row r="1356" spans="1:7" ht="15" customHeight="1" x14ac:dyDescent="0.25">
      <c r="A1356" s="18" t="s">
        <v>325</v>
      </c>
      <c r="B1356" s="12"/>
    </row>
    <row r="1357" spans="1:7" ht="15" customHeight="1" x14ac:dyDescent="0.25">
      <c r="A1357" s="15" t="s">
        <v>262</v>
      </c>
      <c r="B1357" s="12">
        <v>50299080</v>
      </c>
      <c r="C1357" s="16">
        <v>4000000</v>
      </c>
      <c r="D1357" s="16">
        <v>1000000</v>
      </c>
      <c r="E1357" s="16">
        <v>0</v>
      </c>
      <c r="F1357" s="16">
        <f>C1357-D1357</f>
        <v>3000000</v>
      </c>
      <c r="G1357" s="16">
        <f>D1357-E1357</f>
        <v>1000000</v>
      </c>
    </row>
    <row r="1358" spans="1:7" ht="15" customHeight="1" x14ac:dyDescent="0.25">
      <c r="A1358" s="15" t="s">
        <v>326</v>
      </c>
      <c r="B1358" s="12">
        <v>50299080</v>
      </c>
      <c r="C1358" s="16">
        <v>6000000</v>
      </c>
      <c r="D1358" s="16">
        <v>2000000</v>
      </c>
      <c r="E1358" s="16">
        <v>0</v>
      </c>
      <c r="F1358" s="16">
        <f>C1358-D1358</f>
        <v>4000000</v>
      </c>
      <c r="G1358" s="16">
        <f>D1358-E1358</f>
        <v>2000000</v>
      </c>
    </row>
    <row r="1359" spans="1:7" ht="15" customHeight="1" x14ac:dyDescent="0.25">
      <c r="B1359" s="12"/>
      <c r="C1359" s="20">
        <f>SUM(C1357:C1358)</f>
        <v>10000000</v>
      </c>
      <c r="D1359" s="20">
        <f t="shared" ref="D1359:G1359" si="173">SUM(D1357:D1358)</f>
        <v>3000000</v>
      </c>
      <c r="E1359" s="20">
        <f t="shared" si="173"/>
        <v>0</v>
      </c>
      <c r="F1359" s="20">
        <f t="shared" si="173"/>
        <v>7000000</v>
      </c>
      <c r="G1359" s="20">
        <f t="shared" si="173"/>
        <v>3000000</v>
      </c>
    </row>
    <row r="1360" spans="1:7" ht="15" customHeight="1" x14ac:dyDescent="0.25">
      <c r="B1360" s="12"/>
    </row>
    <row r="1361" spans="1:7" ht="15" customHeight="1" x14ac:dyDescent="0.25">
      <c r="A1361" s="18" t="s">
        <v>327</v>
      </c>
      <c r="B1361" s="12"/>
    </row>
    <row r="1362" spans="1:7" ht="15" customHeight="1" x14ac:dyDescent="0.25">
      <c r="A1362" s="15" t="s">
        <v>328</v>
      </c>
      <c r="B1362" s="12">
        <v>50299080</v>
      </c>
      <c r="C1362" s="16">
        <v>2500000</v>
      </c>
      <c r="D1362" s="16">
        <v>2500000</v>
      </c>
      <c r="E1362" s="16">
        <v>0</v>
      </c>
      <c r="F1362" s="16">
        <f>C1362-D1362</f>
        <v>0</v>
      </c>
      <c r="G1362" s="16">
        <f>D1362-E1362</f>
        <v>2500000</v>
      </c>
    </row>
    <row r="1363" spans="1:7" ht="15" customHeight="1" x14ac:dyDescent="0.25">
      <c r="A1363" s="15" t="s">
        <v>329</v>
      </c>
      <c r="B1363" s="12">
        <v>50299080</v>
      </c>
      <c r="C1363" s="16">
        <v>2500000</v>
      </c>
      <c r="D1363" s="16">
        <v>2500000</v>
      </c>
      <c r="E1363" s="16">
        <v>0</v>
      </c>
      <c r="F1363" s="16">
        <f>C1363-D1363</f>
        <v>0</v>
      </c>
      <c r="G1363" s="16">
        <f>D1363-E1363</f>
        <v>2500000</v>
      </c>
    </row>
    <row r="1364" spans="1:7" ht="15" customHeight="1" x14ac:dyDescent="0.25">
      <c r="B1364" s="12"/>
      <c r="C1364" s="20">
        <f>SUM(C1362:C1363)</f>
        <v>5000000</v>
      </c>
      <c r="D1364" s="20">
        <f t="shared" ref="D1364:G1364" si="174">SUM(D1362:D1363)</f>
        <v>5000000</v>
      </c>
      <c r="E1364" s="20">
        <f t="shared" si="174"/>
        <v>0</v>
      </c>
      <c r="F1364" s="20">
        <f t="shared" si="174"/>
        <v>0</v>
      </c>
      <c r="G1364" s="20">
        <f t="shared" si="174"/>
        <v>5000000</v>
      </c>
    </row>
    <row r="1365" spans="1:7" ht="15" customHeight="1" x14ac:dyDescent="0.25">
      <c r="B1365" s="12"/>
    </row>
    <row r="1366" spans="1:7" ht="15" customHeight="1" x14ac:dyDescent="0.25">
      <c r="A1366" s="18" t="s">
        <v>330</v>
      </c>
      <c r="B1366" s="12"/>
    </row>
    <row r="1367" spans="1:7" ht="15" customHeight="1" x14ac:dyDescent="0.25">
      <c r="A1367" s="15" t="s">
        <v>195</v>
      </c>
      <c r="B1367" s="12">
        <v>50299080</v>
      </c>
      <c r="C1367" s="16">
        <v>500000</v>
      </c>
      <c r="D1367" s="16">
        <v>0</v>
      </c>
      <c r="E1367" s="16">
        <v>0</v>
      </c>
      <c r="F1367" s="16">
        <f>C1367-D1367</f>
        <v>500000</v>
      </c>
      <c r="G1367" s="16">
        <f>D1367-E1367</f>
        <v>0</v>
      </c>
    </row>
    <row r="1368" spans="1:7" ht="15" customHeight="1" x14ac:dyDescent="0.25">
      <c r="B1368" s="12"/>
      <c r="C1368" s="20">
        <f>SUM(C1367)</f>
        <v>500000</v>
      </c>
      <c r="D1368" s="20">
        <f t="shared" ref="D1368:G1368" si="175">SUM(D1367)</f>
        <v>0</v>
      </c>
      <c r="E1368" s="20">
        <f t="shared" si="175"/>
        <v>0</v>
      </c>
      <c r="F1368" s="20">
        <f t="shared" si="175"/>
        <v>500000</v>
      </c>
      <c r="G1368" s="20">
        <f t="shared" si="175"/>
        <v>0</v>
      </c>
    </row>
    <row r="1369" spans="1:7" ht="15" customHeight="1" x14ac:dyDescent="0.25">
      <c r="B1369" s="12"/>
    </row>
    <row r="1370" spans="1:7" ht="15" customHeight="1" x14ac:dyDescent="0.25">
      <c r="A1370" s="18" t="s">
        <v>331</v>
      </c>
      <c r="B1370" s="12"/>
    </row>
    <row r="1371" spans="1:7" ht="15" customHeight="1" x14ac:dyDescent="0.25">
      <c r="A1371" s="15" t="s">
        <v>194</v>
      </c>
      <c r="B1371" s="12">
        <v>50299080</v>
      </c>
      <c r="C1371" s="16">
        <v>225000</v>
      </c>
      <c r="D1371" s="16">
        <v>225000</v>
      </c>
      <c r="E1371" s="16">
        <v>0</v>
      </c>
      <c r="F1371" s="16">
        <f t="shared" ref="F1371:G1374" si="176">C1371-D1371</f>
        <v>0</v>
      </c>
      <c r="G1371" s="16">
        <f t="shared" si="176"/>
        <v>225000</v>
      </c>
    </row>
    <row r="1372" spans="1:7" ht="15" customHeight="1" x14ac:dyDescent="0.25">
      <c r="A1372" s="15" t="s">
        <v>322</v>
      </c>
      <c r="B1372" s="12">
        <v>50299080</v>
      </c>
      <c r="C1372" s="16">
        <v>5000</v>
      </c>
      <c r="D1372" s="16">
        <v>5000</v>
      </c>
      <c r="E1372" s="16">
        <v>0</v>
      </c>
      <c r="F1372" s="16">
        <f t="shared" si="176"/>
        <v>0</v>
      </c>
      <c r="G1372" s="16">
        <f t="shared" si="176"/>
        <v>5000</v>
      </c>
    </row>
    <row r="1373" spans="1:7" ht="15" customHeight="1" x14ac:dyDescent="0.25">
      <c r="A1373" s="15" t="s">
        <v>195</v>
      </c>
      <c r="B1373" s="12">
        <v>50299080</v>
      </c>
      <c r="C1373" s="16">
        <v>50000</v>
      </c>
      <c r="D1373" s="16">
        <v>50000</v>
      </c>
      <c r="E1373" s="16">
        <v>0</v>
      </c>
      <c r="F1373" s="16">
        <f t="shared" si="176"/>
        <v>0</v>
      </c>
      <c r="G1373" s="16">
        <f t="shared" si="176"/>
        <v>50000</v>
      </c>
    </row>
    <row r="1374" spans="1:7" ht="15" customHeight="1" x14ac:dyDescent="0.25">
      <c r="A1374" s="15" t="s">
        <v>196</v>
      </c>
      <c r="B1374" s="12">
        <v>50299080</v>
      </c>
      <c r="C1374" s="16">
        <v>220000</v>
      </c>
      <c r="D1374" s="16">
        <v>143750</v>
      </c>
      <c r="E1374" s="16">
        <v>0</v>
      </c>
      <c r="F1374" s="16">
        <f t="shared" si="176"/>
        <v>76250</v>
      </c>
      <c r="G1374" s="16">
        <f t="shared" si="176"/>
        <v>143750</v>
      </c>
    </row>
    <row r="1375" spans="1:7" ht="15" customHeight="1" x14ac:dyDescent="0.25">
      <c r="B1375" s="12"/>
      <c r="C1375" s="20">
        <f>SUM(C1371:C1374)</f>
        <v>500000</v>
      </c>
      <c r="D1375" s="20">
        <f t="shared" ref="D1375:G1375" si="177">SUM(D1371:D1374)</f>
        <v>423750</v>
      </c>
      <c r="E1375" s="20">
        <f t="shared" si="177"/>
        <v>0</v>
      </c>
      <c r="F1375" s="20">
        <f t="shared" si="177"/>
        <v>76250</v>
      </c>
      <c r="G1375" s="20">
        <f t="shared" si="177"/>
        <v>423750</v>
      </c>
    </row>
    <row r="1376" spans="1:7" ht="15" customHeight="1" x14ac:dyDescent="0.25">
      <c r="B1376" s="12"/>
    </row>
    <row r="1377" spans="1:7" ht="15" customHeight="1" x14ac:dyDescent="0.25">
      <c r="A1377" s="18" t="s">
        <v>332</v>
      </c>
      <c r="B1377" s="12"/>
    </row>
    <row r="1378" spans="1:7" ht="15" customHeight="1" x14ac:dyDescent="0.25">
      <c r="A1378" s="15" t="s">
        <v>227</v>
      </c>
      <c r="B1378" s="12">
        <v>50299080</v>
      </c>
      <c r="C1378" s="16">
        <v>383860</v>
      </c>
      <c r="D1378" s="16">
        <v>383860</v>
      </c>
      <c r="E1378" s="16">
        <v>0</v>
      </c>
      <c r="F1378" s="16">
        <f t="shared" ref="F1378:G1380" si="178">C1378-D1378</f>
        <v>0</v>
      </c>
      <c r="G1378" s="16">
        <f t="shared" si="178"/>
        <v>383860</v>
      </c>
    </row>
    <row r="1379" spans="1:7" ht="15" customHeight="1" x14ac:dyDescent="0.25">
      <c r="A1379" s="15" t="s">
        <v>273</v>
      </c>
      <c r="B1379" s="12">
        <v>50299080</v>
      </c>
      <c r="C1379" s="16">
        <v>1116000</v>
      </c>
      <c r="D1379" s="16">
        <v>558000</v>
      </c>
      <c r="E1379" s="16">
        <v>0</v>
      </c>
      <c r="F1379" s="16">
        <f t="shared" si="178"/>
        <v>558000</v>
      </c>
      <c r="G1379" s="16">
        <f t="shared" si="178"/>
        <v>558000</v>
      </c>
    </row>
    <row r="1380" spans="1:7" ht="15" customHeight="1" x14ac:dyDescent="0.25">
      <c r="A1380" s="15" t="s">
        <v>300</v>
      </c>
      <c r="B1380" s="12">
        <v>50299080</v>
      </c>
      <c r="C1380" s="16">
        <v>500140</v>
      </c>
      <c r="D1380" s="16">
        <v>500140</v>
      </c>
      <c r="E1380" s="16">
        <v>0</v>
      </c>
      <c r="F1380" s="16">
        <f t="shared" si="178"/>
        <v>0</v>
      </c>
      <c r="G1380" s="16">
        <f t="shared" si="178"/>
        <v>500140</v>
      </c>
    </row>
    <row r="1381" spans="1:7" ht="15" customHeight="1" x14ac:dyDescent="0.25">
      <c r="B1381" s="12"/>
      <c r="C1381" s="20">
        <f>SUM(C1378:C1380)</f>
        <v>2000000</v>
      </c>
      <c r="D1381" s="20">
        <f t="shared" ref="D1381:G1381" si="179">SUM(D1378:D1380)</f>
        <v>1442000</v>
      </c>
      <c r="E1381" s="20">
        <f t="shared" si="179"/>
        <v>0</v>
      </c>
      <c r="F1381" s="20">
        <f t="shared" si="179"/>
        <v>558000</v>
      </c>
      <c r="G1381" s="20">
        <f t="shared" si="179"/>
        <v>1442000</v>
      </c>
    </row>
    <row r="1382" spans="1:7" ht="15" customHeight="1" x14ac:dyDescent="0.25">
      <c r="B1382" s="12"/>
    </row>
    <row r="1383" spans="1:7" ht="15" customHeight="1" x14ac:dyDescent="0.25">
      <c r="A1383" s="18" t="s">
        <v>333</v>
      </c>
      <c r="B1383" s="12"/>
    </row>
    <row r="1384" spans="1:7" ht="15" customHeight="1" x14ac:dyDescent="0.25">
      <c r="A1384" s="15" t="s">
        <v>214</v>
      </c>
      <c r="B1384" s="12">
        <v>50299080</v>
      </c>
      <c r="C1384" s="16">
        <v>420000</v>
      </c>
      <c r="D1384" s="16">
        <v>210000</v>
      </c>
      <c r="E1384" s="16">
        <v>0</v>
      </c>
      <c r="F1384" s="16">
        <f t="shared" ref="F1384:G1387" si="180">C1384-D1384</f>
        <v>210000</v>
      </c>
      <c r="G1384" s="16">
        <f t="shared" si="180"/>
        <v>210000</v>
      </c>
    </row>
    <row r="1385" spans="1:7" ht="15" customHeight="1" x14ac:dyDescent="0.25">
      <c r="A1385" s="15" t="s">
        <v>226</v>
      </c>
      <c r="B1385" s="12">
        <v>50299080</v>
      </c>
      <c r="C1385" s="16">
        <v>135000</v>
      </c>
      <c r="D1385" s="16">
        <v>135000</v>
      </c>
      <c r="E1385" s="16">
        <v>0</v>
      </c>
      <c r="F1385" s="16">
        <f t="shared" si="180"/>
        <v>0</v>
      </c>
      <c r="G1385" s="16">
        <f t="shared" si="180"/>
        <v>135000</v>
      </c>
    </row>
    <row r="1386" spans="1:7" ht="15" customHeight="1" x14ac:dyDescent="0.25">
      <c r="A1386" s="15" t="s">
        <v>334</v>
      </c>
      <c r="B1386" s="12">
        <v>50299080</v>
      </c>
      <c r="C1386" s="16">
        <v>715000</v>
      </c>
      <c r="D1386" s="16">
        <v>715000</v>
      </c>
      <c r="E1386" s="16">
        <v>0</v>
      </c>
      <c r="F1386" s="16">
        <f t="shared" si="180"/>
        <v>0</v>
      </c>
      <c r="G1386" s="16">
        <f t="shared" si="180"/>
        <v>715000</v>
      </c>
    </row>
    <row r="1387" spans="1:7" ht="15" customHeight="1" x14ac:dyDescent="0.25">
      <c r="A1387" s="15" t="s">
        <v>335</v>
      </c>
      <c r="B1387" s="12">
        <v>50299080</v>
      </c>
      <c r="C1387" s="16">
        <v>530000</v>
      </c>
      <c r="D1387" s="16">
        <v>530000</v>
      </c>
      <c r="E1387" s="16">
        <v>0</v>
      </c>
      <c r="F1387" s="16">
        <f t="shared" si="180"/>
        <v>0</v>
      </c>
      <c r="G1387" s="16">
        <f t="shared" si="180"/>
        <v>530000</v>
      </c>
    </row>
    <row r="1388" spans="1:7" ht="15" customHeight="1" x14ac:dyDescent="0.25">
      <c r="B1388" s="12"/>
      <c r="C1388" s="20">
        <f>SUM(C1384:C1387)</f>
        <v>1800000</v>
      </c>
      <c r="D1388" s="20">
        <f t="shared" ref="D1388:G1388" si="181">SUM(D1384:D1387)</f>
        <v>1590000</v>
      </c>
      <c r="E1388" s="20">
        <f t="shared" si="181"/>
        <v>0</v>
      </c>
      <c r="F1388" s="20">
        <f t="shared" si="181"/>
        <v>210000</v>
      </c>
      <c r="G1388" s="20">
        <f t="shared" si="181"/>
        <v>1590000</v>
      </c>
    </row>
    <row r="1389" spans="1:7" ht="15" customHeight="1" x14ac:dyDescent="0.25">
      <c r="B1389" s="12"/>
    </row>
    <row r="1390" spans="1:7" ht="15" customHeight="1" x14ac:dyDescent="0.25">
      <c r="A1390" s="18" t="s">
        <v>336</v>
      </c>
      <c r="B1390" s="12"/>
    </row>
    <row r="1391" spans="1:7" ht="15" customHeight="1" x14ac:dyDescent="0.25">
      <c r="A1391" s="15" t="s">
        <v>78</v>
      </c>
      <c r="B1391" s="12">
        <v>50299080</v>
      </c>
      <c r="C1391" s="16">
        <v>154000</v>
      </c>
      <c r="D1391" s="16">
        <v>154000</v>
      </c>
      <c r="E1391" s="16">
        <v>0</v>
      </c>
      <c r="F1391" s="16">
        <f t="shared" ref="F1391:G1393" si="182">C1391-D1391</f>
        <v>0</v>
      </c>
      <c r="G1391" s="16">
        <f t="shared" si="182"/>
        <v>154000</v>
      </c>
    </row>
    <row r="1392" spans="1:7" ht="15" customHeight="1" x14ac:dyDescent="0.25">
      <c r="A1392" s="15" t="s">
        <v>268</v>
      </c>
      <c r="B1392" s="12">
        <v>50299080</v>
      </c>
      <c r="C1392" s="16">
        <v>291000</v>
      </c>
      <c r="D1392" s="16">
        <v>291000</v>
      </c>
      <c r="E1392" s="16">
        <v>0</v>
      </c>
      <c r="F1392" s="16">
        <f t="shared" si="182"/>
        <v>0</v>
      </c>
      <c r="G1392" s="16">
        <f t="shared" si="182"/>
        <v>291000</v>
      </c>
    </row>
    <row r="1393" spans="1:7" ht="15" customHeight="1" x14ac:dyDescent="0.25">
      <c r="A1393" s="15" t="s">
        <v>201</v>
      </c>
      <c r="B1393" s="12">
        <v>50299080</v>
      </c>
      <c r="C1393" s="16">
        <v>55000</v>
      </c>
      <c r="D1393" s="16">
        <v>55000</v>
      </c>
      <c r="E1393" s="16">
        <v>0</v>
      </c>
      <c r="F1393" s="16">
        <f t="shared" si="182"/>
        <v>0</v>
      </c>
      <c r="G1393" s="16">
        <f t="shared" si="182"/>
        <v>55000</v>
      </c>
    </row>
    <row r="1394" spans="1:7" ht="15" customHeight="1" x14ac:dyDescent="0.25">
      <c r="B1394" s="12"/>
      <c r="C1394" s="20">
        <f>SUM(C1391:C1393)</f>
        <v>500000</v>
      </c>
      <c r="D1394" s="20">
        <f t="shared" ref="D1394:G1394" si="183">SUM(D1391:D1393)</f>
        <v>500000</v>
      </c>
      <c r="E1394" s="20">
        <f t="shared" si="183"/>
        <v>0</v>
      </c>
      <c r="F1394" s="20">
        <f t="shared" si="183"/>
        <v>0</v>
      </c>
      <c r="G1394" s="20">
        <f t="shared" si="183"/>
        <v>500000</v>
      </c>
    </row>
    <row r="1395" spans="1:7" ht="15" customHeight="1" x14ac:dyDescent="0.25">
      <c r="B1395" s="12"/>
    </row>
    <row r="1396" spans="1:7" ht="15" customHeight="1" x14ac:dyDescent="0.25">
      <c r="A1396" s="18" t="s">
        <v>337</v>
      </c>
      <c r="B1396" s="12"/>
    </row>
    <row r="1397" spans="1:7" ht="15" customHeight="1" x14ac:dyDescent="0.25">
      <c r="A1397" s="15" t="s">
        <v>302</v>
      </c>
      <c r="B1397" s="12">
        <v>50299080</v>
      </c>
      <c r="C1397" s="16">
        <v>10000000</v>
      </c>
      <c r="D1397" s="16">
        <v>5000000</v>
      </c>
      <c r="E1397" s="16">
        <v>1405212.5</v>
      </c>
      <c r="F1397" s="16">
        <f>C1397-D1397</f>
        <v>5000000</v>
      </c>
      <c r="G1397" s="16">
        <f>D1397-E1397</f>
        <v>3594787.5</v>
      </c>
    </row>
    <row r="1398" spans="1:7" ht="15" customHeight="1" x14ac:dyDescent="0.25">
      <c r="B1398" s="12"/>
      <c r="C1398" s="20">
        <f>SUM(C1397)</f>
        <v>10000000</v>
      </c>
      <c r="D1398" s="20">
        <f t="shared" ref="D1398:G1398" si="184">SUM(D1397)</f>
        <v>5000000</v>
      </c>
      <c r="E1398" s="20">
        <f t="shared" si="184"/>
        <v>1405212.5</v>
      </c>
      <c r="F1398" s="20">
        <f t="shared" si="184"/>
        <v>5000000</v>
      </c>
      <c r="G1398" s="20">
        <f t="shared" si="184"/>
        <v>3594787.5</v>
      </c>
    </row>
    <row r="1399" spans="1:7" ht="15" customHeight="1" x14ac:dyDescent="0.25">
      <c r="B1399" s="12"/>
    </row>
    <row r="1400" spans="1:7" ht="15" customHeight="1" x14ac:dyDescent="0.25">
      <c r="A1400" s="18" t="s">
        <v>338</v>
      </c>
      <c r="B1400" s="12"/>
    </row>
    <row r="1401" spans="1:7" ht="15" customHeight="1" x14ac:dyDescent="0.25">
      <c r="A1401" s="15" t="s">
        <v>339</v>
      </c>
      <c r="B1401" s="12">
        <v>50299080</v>
      </c>
      <c r="C1401" s="16">
        <v>325150</v>
      </c>
      <c r="D1401" s="16">
        <v>325150</v>
      </c>
      <c r="E1401" s="16">
        <v>208216</v>
      </c>
      <c r="F1401" s="16">
        <f t="shared" ref="F1401:G1413" si="185">C1401-D1401</f>
        <v>0</v>
      </c>
      <c r="G1401" s="16">
        <f t="shared" si="185"/>
        <v>116934</v>
      </c>
    </row>
    <row r="1402" spans="1:7" ht="15" customHeight="1" x14ac:dyDescent="0.25">
      <c r="A1402" s="15" t="s">
        <v>340</v>
      </c>
      <c r="B1402" s="12">
        <v>50299080</v>
      </c>
      <c r="C1402" s="16">
        <v>900000</v>
      </c>
      <c r="D1402" s="16">
        <v>525000</v>
      </c>
      <c r="E1402" s="16">
        <v>220000</v>
      </c>
      <c r="F1402" s="16">
        <f t="shared" si="185"/>
        <v>375000</v>
      </c>
      <c r="G1402" s="16">
        <f t="shared" si="185"/>
        <v>305000</v>
      </c>
    </row>
    <row r="1403" spans="1:7" ht="15" customHeight="1" x14ac:dyDescent="0.25">
      <c r="A1403" s="15" t="s">
        <v>267</v>
      </c>
      <c r="B1403" s="12">
        <v>50299080</v>
      </c>
      <c r="C1403" s="16">
        <v>71750</v>
      </c>
      <c r="D1403" s="16">
        <v>71750</v>
      </c>
      <c r="E1403" s="16">
        <v>0</v>
      </c>
      <c r="F1403" s="16">
        <f t="shared" si="185"/>
        <v>0</v>
      </c>
      <c r="G1403" s="16">
        <f t="shared" si="185"/>
        <v>71750</v>
      </c>
    </row>
    <row r="1404" spans="1:7" ht="15" customHeight="1" x14ac:dyDescent="0.25">
      <c r="A1404" s="15" t="s">
        <v>341</v>
      </c>
      <c r="B1404" s="12">
        <v>50299080</v>
      </c>
      <c r="C1404" s="16">
        <v>90000</v>
      </c>
      <c r="D1404" s="16">
        <v>90000</v>
      </c>
      <c r="E1404" s="16">
        <v>0</v>
      </c>
      <c r="F1404" s="16">
        <f t="shared" si="185"/>
        <v>0</v>
      </c>
      <c r="G1404" s="16">
        <f t="shared" si="185"/>
        <v>90000</v>
      </c>
    </row>
    <row r="1405" spans="1:7" ht="15" customHeight="1" x14ac:dyDescent="0.25">
      <c r="A1405" s="15" t="s">
        <v>191</v>
      </c>
      <c r="B1405" s="12">
        <v>50299080</v>
      </c>
      <c r="C1405" s="16">
        <v>180000</v>
      </c>
      <c r="D1405" s="16">
        <v>64000</v>
      </c>
      <c r="E1405" s="16">
        <v>24854.71</v>
      </c>
      <c r="F1405" s="16">
        <f t="shared" si="185"/>
        <v>116000</v>
      </c>
      <c r="G1405" s="16">
        <f t="shared" si="185"/>
        <v>39145.29</v>
      </c>
    </row>
    <row r="1406" spans="1:7" ht="15" customHeight="1" x14ac:dyDescent="0.25">
      <c r="A1406" s="15" t="s">
        <v>246</v>
      </c>
      <c r="B1406" s="12">
        <v>50299080</v>
      </c>
      <c r="C1406" s="16">
        <v>30000</v>
      </c>
      <c r="D1406" s="16">
        <v>30000</v>
      </c>
      <c r="E1406" s="16">
        <v>0</v>
      </c>
      <c r="F1406" s="16">
        <f t="shared" si="185"/>
        <v>0</v>
      </c>
      <c r="G1406" s="16">
        <f t="shared" si="185"/>
        <v>30000</v>
      </c>
    </row>
    <row r="1407" spans="1:7" ht="15" customHeight="1" x14ac:dyDescent="0.25">
      <c r="A1407" s="15" t="s">
        <v>259</v>
      </c>
      <c r="B1407" s="12">
        <v>50299080</v>
      </c>
      <c r="C1407" s="16">
        <v>108700</v>
      </c>
      <c r="D1407" s="16">
        <v>108700</v>
      </c>
      <c r="E1407" s="16">
        <v>0</v>
      </c>
      <c r="F1407" s="16">
        <f t="shared" si="185"/>
        <v>0</v>
      </c>
      <c r="G1407" s="16">
        <f t="shared" si="185"/>
        <v>108700</v>
      </c>
    </row>
    <row r="1408" spans="1:7" ht="15" customHeight="1" x14ac:dyDescent="0.25">
      <c r="A1408" s="15" t="s">
        <v>273</v>
      </c>
      <c r="B1408" s="12">
        <v>50299080</v>
      </c>
      <c r="C1408" s="16">
        <v>80000</v>
      </c>
      <c r="D1408" s="16">
        <v>20000</v>
      </c>
      <c r="E1408" s="16">
        <v>0</v>
      </c>
      <c r="F1408" s="16">
        <f t="shared" si="185"/>
        <v>60000</v>
      </c>
      <c r="G1408" s="16">
        <f t="shared" si="185"/>
        <v>20000</v>
      </c>
    </row>
    <row r="1409" spans="1:7" ht="15" customHeight="1" x14ac:dyDescent="0.25">
      <c r="A1409" s="15" t="s">
        <v>194</v>
      </c>
      <c r="B1409" s="12">
        <v>50299080</v>
      </c>
      <c r="C1409" s="16">
        <v>109050</v>
      </c>
      <c r="D1409" s="16">
        <v>109050</v>
      </c>
      <c r="E1409" s="16">
        <v>0</v>
      </c>
      <c r="F1409" s="16">
        <f t="shared" si="185"/>
        <v>0</v>
      </c>
      <c r="G1409" s="16">
        <f t="shared" si="185"/>
        <v>109050</v>
      </c>
    </row>
    <row r="1410" spans="1:7" ht="15" customHeight="1" x14ac:dyDescent="0.25">
      <c r="A1410" s="15" t="s">
        <v>342</v>
      </c>
      <c r="B1410" s="12">
        <v>50299080</v>
      </c>
      <c r="C1410" s="16">
        <v>80000</v>
      </c>
      <c r="D1410" s="16">
        <v>30000</v>
      </c>
      <c r="E1410" s="16">
        <v>20000</v>
      </c>
      <c r="F1410" s="16">
        <f t="shared" si="185"/>
        <v>50000</v>
      </c>
      <c r="G1410" s="16">
        <f t="shared" si="185"/>
        <v>10000</v>
      </c>
    </row>
    <row r="1411" spans="1:7" ht="15" customHeight="1" x14ac:dyDescent="0.25">
      <c r="A1411" s="15" t="s">
        <v>195</v>
      </c>
      <c r="B1411" s="12">
        <v>50299080</v>
      </c>
      <c r="C1411" s="16">
        <v>156750</v>
      </c>
      <c r="D1411" s="16">
        <v>156750</v>
      </c>
      <c r="E1411" s="16">
        <v>65600</v>
      </c>
      <c r="F1411" s="16">
        <f t="shared" si="185"/>
        <v>0</v>
      </c>
      <c r="G1411" s="16">
        <f t="shared" si="185"/>
        <v>91150</v>
      </c>
    </row>
    <row r="1412" spans="1:7" ht="15" customHeight="1" x14ac:dyDescent="0.25">
      <c r="A1412" s="15" t="s">
        <v>196</v>
      </c>
      <c r="B1412" s="12">
        <v>50299080</v>
      </c>
      <c r="C1412" s="16">
        <v>324600</v>
      </c>
      <c r="D1412" s="16">
        <v>126000</v>
      </c>
      <c r="E1412" s="16">
        <v>0</v>
      </c>
      <c r="F1412" s="16">
        <f t="shared" si="185"/>
        <v>198600</v>
      </c>
      <c r="G1412" s="16">
        <f t="shared" si="185"/>
        <v>126000</v>
      </c>
    </row>
    <row r="1413" spans="1:7" ht="15" customHeight="1" x14ac:dyDescent="0.25">
      <c r="A1413" s="15" t="s">
        <v>343</v>
      </c>
      <c r="B1413" s="12">
        <v>50299080</v>
      </c>
      <c r="C1413" s="16">
        <v>44000</v>
      </c>
      <c r="D1413" s="16">
        <v>44000</v>
      </c>
      <c r="E1413" s="16">
        <v>7932.75</v>
      </c>
      <c r="F1413" s="16">
        <f t="shared" si="185"/>
        <v>0</v>
      </c>
      <c r="G1413" s="16">
        <f t="shared" si="185"/>
        <v>36067.25</v>
      </c>
    </row>
    <row r="1414" spans="1:7" ht="15" customHeight="1" x14ac:dyDescent="0.25">
      <c r="B1414" s="12"/>
      <c r="C1414" s="20">
        <f>SUM(C1401:C1413)</f>
        <v>2500000</v>
      </c>
      <c r="D1414" s="20">
        <f t="shared" ref="D1414:G1414" si="186">SUM(D1401:D1413)</f>
        <v>1700400</v>
      </c>
      <c r="E1414" s="20">
        <f t="shared" si="186"/>
        <v>546603.46</v>
      </c>
      <c r="F1414" s="20">
        <f t="shared" si="186"/>
        <v>799600</v>
      </c>
      <c r="G1414" s="20">
        <f t="shared" si="186"/>
        <v>1153796.54</v>
      </c>
    </row>
    <row r="1415" spans="1:7" ht="15" customHeight="1" x14ac:dyDescent="0.25">
      <c r="B1415" s="12"/>
    </row>
    <row r="1416" spans="1:7" ht="15" customHeight="1" x14ac:dyDescent="0.25">
      <c r="A1416" s="18" t="s">
        <v>344</v>
      </c>
      <c r="B1416" s="12"/>
    </row>
    <row r="1417" spans="1:7" ht="15" customHeight="1" x14ac:dyDescent="0.25">
      <c r="A1417" s="15" t="s">
        <v>214</v>
      </c>
      <c r="B1417" s="12">
        <v>50299080</v>
      </c>
      <c r="C1417" s="16">
        <v>237000</v>
      </c>
      <c r="D1417" s="16">
        <v>237000</v>
      </c>
      <c r="E1417" s="16">
        <v>0</v>
      </c>
      <c r="F1417" s="16">
        <f t="shared" ref="F1417:G1419" si="187">C1417-D1417</f>
        <v>0</v>
      </c>
      <c r="G1417" s="16">
        <f t="shared" si="187"/>
        <v>237000</v>
      </c>
    </row>
    <row r="1418" spans="1:7" ht="15" customHeight="1" x14ac:dyDescent="0.25">
      <c r="A1418" s="15" t="s">
        <v>195</v>
      </c>
      <c r="B1418" s="12">
        <v>50299080</v>
      </c>
      <c r="C1418" s="16">
        <v>63000</v>
      </c>
      <c r="D1418" s="16">
        <v>63000</v>
      </c>
      <c r="E1418" s="16">
        <v>0</v>
      </c>
      <c r="F1418" s="16">
        <f t="shared" si="187"/>
        <v>0</v>
      </c>
      <c r="G1418" s="16">
        <f t="shared" si="187"/>
        <v>63000</v>
      </c>
    </row>
    <row r="1419" spans="1:7" ht="15" customHeight="1" x14ac:dyDescent="0.25">
      <c r="A1419" s="15" t="s">
        <v>196</v>
      </c>
      <c r="B1419" s="12">
        <v>50299080</v>
      </c>
      <c r="C1419" s="16">
        <v>200000</v>
      </c>
      <c r="D1419" s="16">
        <v>138000</v>
      </c>
      <c r="E1419" s="16">
        <v>0</v>
      </c>
      <c r="F1419" s="16">
        <f t="shared" si="187"/>
        <v>62000</v>
      </c>
      <c r="G1419" s="16">
        <f t="shared" si="187"/>
        <v>138000</v>
      </c>
    </row>
    <row r="1420" spans="1:7" ht="15" customHeight="1" x14ac:dyDescent="0.25">
      <c r="B1420" s="12"/>
      <c r="C1420" s="20">
        <f>SUM(C1417:C1419)</f>
        <v>500000</v>
      </c>
      <c r="D1420" s="20">
        <f t="shared" ref="D1420:G1420" si="188">SUM(D1417:D1419)</f>
        <v>438000</v>
      </c>
      <c r="E1420" s="20">
        <f t="shared" si="188"/>
        <v>0</v>
      </c>
      <c r="F1420" s="20">
        <f t="shared" si="188"/>
        <v>62000</v>
      </c>
      <c r="G1420" s="20">
        <f t="shared" si="188"/>
        <v>438000</v>
      </c>
    </row>
    <row r="1421" spans="1:7" ht="15" customHeight="1" x14ac:dyDescent="0.25">
      <c r="B1421" s="12"/>
    </row>
    <row r="1422" spans="1:7" ht="15" customHeight="1" x14ac:dyDescent="0.25">
      <c r="A1422" s="18" t="s">
        <v>345</v>
      </c>
      <c r="B1422" s="12"/>
    </row>
    <row r="1423" spans="1:7" ht="15" customHeight="1" x14ac:dyDescent="0.25">
      <c r="A1423" s="15" t="s">
        <v>227</v>
      </c>
      <c r="B1423" s="12">
        <v>50299080</v>
      </c>
      <c r="C1423" s="16">
        <v>88800</v>
      </c>
      <c r="D1423" s="16">
        <v>70000</v>
      </c>
      <c r="E1423" s="16">
        <v>35000</v>
      </c>
      <c r="F1423" s="16">
        <f t="shared" ref="F1423:G1427" si="189">C1423-D1423</f>
        <v>18800</v>
      </c>
      <c r="G1423" s="16">
        <f t="shared" si="189"/>
        <v>35000</v>
      </c>
    </row>
    <row r="1424" spans="1:7" ht="15" customHeight="1" x14ac:dyDescent="0.25">
      <c r="A1424" s="15" t="s">
        <v>192</v>
      </c>
      <c r="B1424" s="12">
        <v>50299080</v>
      </c>
      <c r="C1424" s="16">
        <v>151200</v>
      </c>
      <c r="D1424" s="16">
        <v>130000</v>
      </c>
      <c r="E1424" s="16">
        <v>0</v>
      </c>
      <c r="F1424" s="16">
        <f t="shared" si="189"/>
        <v>21200</v>
      </c>
      <c r="G1424" s="16">
        <f t="shared" si="189"/>
        <v>130000</v>
      </c>
    </row>
    <row r="1425" spans="1:7" ht="15" customHeight="1" x14ac:dyDescent="0.25">
      <c r="A1425" s="15" t="s">
        <v>241</v>
      </c>
      <c r="B1425" s="12">
        <v>50299080</v>
      </c>
      <c r="C1425" s="16">
        <v>504000</v>
      </c>
      <c r="D1425" s="16">
        <v>300000</v>
      </c>
      <c r="E1425" s="16">
        <v>38199</v>
      </c>
      <c r="F1425" s="16">
        <f t="shared" si="189"/>
        <v>204000</v>
      </c>
      <c r="G1425" s="16">
        <f t="shared" si="189"/>
        <v>261801</v>
      </c>
    </row>
    <row r="1426" spans="1:7" ht="15" customHeight="1" x14ac:dyDescent="0.25">
      <c r="A1426" s="15" t="s">
        <v>242</v>
      </c>
      <c r="B1426" s="12">
        <v>50299080</v>
      </c>
      <c r="C1426" s="16">
        <v>600000</v>
      </c>
      <c r="D1426" s="16">
        <v>450000</v>
      </c>
      <c r="E1426" s="16">
        <v>0</v>
      </c>
      <c r="F1426" s="16">
        <f t="shared" si="189"/>
        <v>150000</v>
      </c>
      <c r="G1426" s="16">
        <f t="shared" si="189"/>
        <v>450000</v>
      </c>
    </row>
    <row r="1427" spans="1:7" ht="15" customHeight="1" x14ac:dyDescent="0.25">
      <c r="A1427" s="15" t="s">
        <v>194</v>
      </c>
      <c r="B1427" s="12">
        <v>50299080</v>
      </c>
      <c r="C1427" s="16">
        <v>156000</v>
      </c>
      <c r="D1427" s="16">
        <v>130000</v>
      </c>
      <c r="E1427" s="16">
        <v>124676</v>
      </c>
      <c r="F1427" s="16">
        <f t="shared" si="189"/>
        <v>26000</v>
      </c>
      <c r="G1427" s="16">
        <f t="shared" si="189"/>
        <v>5324</v>
      </c>
    </row>
    <row r="1428" spans="1:7" ht="15" customHeight="1" x14ac:dyDescent="0.25">
      <c r="B1428" s="12"/>
      <c r="C1428" s="20">
        <f>SUM(C1423:C1427)</f>
        <v>1500000</v>
      </c>
      <c r="D1428" s="20">
        <f t="shared" ref="D1428:G1428" si="190">SUM(D1423:D1427)</f>
        <v>1080000</v>
      </c>
      <c r="E1428" s="20">
        <f t="shared" si="190"/>
        <v>197875</v>
      </c>
      <c r="F1428" s="20">
        <f t="shared" si="190"/>
        <v>420000</v>
      </c>
      <c r="G1428" s="20">
        <f t="shared" si="190"/>
        <v>882125</v>
      </c>
    </row>
    <row r="1429" spans="1:7" ht="15" customHeight="1" x14ac:dyDescent="0.25">
      <c r="B1429" s="12"/>
    </row>
    <row r="1430" spans="1:7" ht="15" customHeight="1" x14ac:dyDescent="0.25">
      <c r="A1430" s="18" t="s">
        <v>346</v>
      </c>
      <c r="B1430" s="12"/>
    </row>
    <row r="1431" spans="1:7" ht="15" customHeight="1" x14ac:dyDescent="0.25">
      <c r="A1431" s="15" t="s">
        <v>305</v>
      </c>
      <c r="B1431" s="12">
        <v>50299080</v>
      </c>
      <c r="C1431" s="16">
        <v>40000</v>
      </c>
      <c r="D1431" s="16">
        <v>35000</v>
      </c>
      <c r="E1431" s="16">
        <v>0</v>
      </c>
      <c r="F1431" s="16">
        <f t="shared" ref="F1431:G1436" si="191">C1431-D1431</f>
        <v>5000</v>
      </c>
      <c r="G1431" s="16">
        <f t="shared" si="191"/>
        <v>35000</v>
      </c>
    </row>
    <row r="1432" spans="1:7" ht="15" customHeight="1" x14ac:dyDescent="0.25">
      <c r="A1432" s="15" t="s">
        <v>310</v>
      </c>
      <c r="B1432" s="12">
        <v>50299080</v>
      </c>
      <c r="C1432" s="16">
        <v>175000</v>
      </c>
      <c r="D1432" s="16">
        <v>100000</v>
      </c>
      <c r="E1432" s="16">
        <v>0</v>
      </c>
      <c r="F1432" s="16">
        <f t="shared" si="191"/>
        <v>75000</v>
      </c>
      <c r="G1432" s="16">
        <f t="shared" si="191"/>
        <v>100000</v>
      </c>
    </row>
    <row r="1433" spans="1:7" ht="15" customHeight="1" x14ac:dyDescent="0.25">
      <c r="A1433" s="15" t="s">
        <v>253</v>
      </c>
      <c r="B1433" s="12">
        <v>50299080</v>
      </c>
      <c r="C1433" s="16">
        <v>400000</v>
      </c>
      <c r="D1433" s="16">
        <v>160000</v>
      </c>
      <c r="E1433" s="16">
        <v>0</v>
      </c>
      <c r="F1433" s="16">
        <f t="shared" si="191"/>
        <v>240000</v>
      </c>
      <c r="G1433" s="16">
        <f t="shared" si="191"/>
        <v>160000</v>
      </c>
    </row>
    <row r="1434" spans="1:7" ht="15" customHeight="1" x14ac:dyDescent="0.25">
      <c r="A1434" s="15" t="s">
        <v>241</v>
      </c>
      <c r="B1434" s="12">
        <v>50299080</v>
      </c>
      <c r="C1434" s="16">
        <v>220000</v>
      </c>
      <c r="D1434" s="16">
        <v>170000</v>
      </c>
      <c r="E1434" s="16">
        <v>21704</v>
      </c>
      <c r="F1434" s="16">
        <f t="shared" si="191"/>
        <v>50000</v>
      </c>
      <c r="G1434" s="16">
        <f t="shared" si="191"/>
        <v>148296</v>
      </c>
    </row>
    <row r="1435" spans="1:7" ht="15" customHeight="1" x14ac:dyDescent="0.25">
      <c r="A1435" s="15" t="s">
        <v>259</v>
      </c>
      <c r="B1435" s="12">
        <v>50299080</v>
      </c>
      <c r="C1435" s="16">
        <v>30000</v>
      </c>
      <c r="D1435" s="16">
        <v>25000</v>
      </c>
      <c r="E1435" s="16">
        <v>0</v>
      </c>
      <c r="F1435" s="16">
        <f t="shared" si="191"/>
        <v>5000</v>
      </c>
      <c r="G1435" s="16">
        <f t="shared" si="191"/>
        <v>25000</v>
      </c>
    </row>
    <row r="1436" spans="1:7" ht="15" customHeight="1" x14ac:dyDescent="0.25">
      <c r="A1436" s="15" t="s">
        <v>195</v>
      </c>
      <c r="B1436" s="12">
        <v>50299080</v>
      </c>
      <c r="C1436" s="16">
        <v>135000</v>
      </c>
      <c r="D1436" s="16">
        <v>110000</v>
      </c>
      <c r="E1436" s="16">
        <v>0</v>
      </c>
      <c r="F1436" s="16">
        <f t="shared" si="191"/>
        <v>25000</v>
      </c>
      <c r="G1436" s="16">
        <f t="shared" si="191"/>
        <v>110000</v>
      </c>
    </row>
    <row r="1437" spans="1:7" ht="15" customHeight="1" x14ac:dyDescent="0.25">
      <c r="B1437" s="12"/>
      <c r="C1437" s="20">
        <f>SUM(C1431:C1436)</f>
        <v>1000000</v>
      </c>
      <c r="D1437" s="20">
        <f t="shared" ref="D1437:G1437" si="192">SUM(D1431:D1436)</f>
        <v>600000</v>
      </c>
      <c r="E1437" s="20">
        <f t="shared" si="192"/>
        <v>21704</v>
      </c>
      <c r="F1437" s="20">
        <f t="shared" si="192"/>
        <v>400000</v>
      </c>
      <c r="G1437" s="20">
        <f t="shared" si="192"/>
        <v>578296</v>
      </c>
    </row>
    <row r="1438" spans="1:7" ht="15" customHeight="1" x14ac:dyDescent="0.25">
      <c r="B1438" s="12"/>
    </row>
    <row r="1439" spans="1:7" ht="15" customHeight="1" x14ac:dyDescent="0.25">
      <c r="A1439" s="18" t="s">
        <v>347</v>
      </c>
      <c r="B1439" s="12"/>
    </row>
    <row r="1440" spans="1:7" ht="15" customHeight="1" x14ac:dyDescent="0.25">
      <c r="A1440" s="15" t="s">
        <v>276</v>
      </c>
      <c r="B1440" s="12">
        <v>50299080</v>
      </c>
      <c r="C1440" s="16">
        <v>5421600</v>
      </c>
      <c r="D1440" s="16">
        <v>1625250</v>
      </c>
      <c r="E1440" s="16">
        <v>1350000</v>
      </c>
      <c r="F1440" s="16">
        <f t="shared" ref="F1440:G1446" si="193">C1440-D1440</f>
        <v>3796350</v>
      </c>
      <c r="G1440" s="16">
        <f t="shared" si="193"/>
        <v>275250</v>
      </c>
    </row>
    <row r="1441" spans="1:7" ht="15" customHeight="1" x14ac:dyDescent="0.25">
      <c r="A1441" s="15" t="s">
        <v>348</v>
      </c>
      <c r="B1441" s="12">
        <v>50299080</v>
      </c>
      <c r="C1441" s="16">
        <v>31000</v>
      </c>
      <c r="D1441" s="16">
        <v>31000</v>
      </c>
      <c r="E1441" s="16">
        <v>0</v>
      </c>
      <c r="F1441" s="16">
        <f t="shared" si="193"/>
        <v>0</v>
      </c>
      <c r="G1441" s="16">
        <f t="shared" si="193"/>
        <v>31000</v>
      </c>
    </row>
    <row r="1442" spans="1:7" ht="15" customHeight="1" x14ac:dyDescent="0.25">
      <c r="A1442" s="15" t="s">
        <v>267</v>
      </c>
      <c r="B1442" s="12">
        <v>50299080</v>
      </c>
      <c r="C1442" s="16">
        <v>94500</v>
      </c>
      <c r="D1442" s="16">
        <v>94500</v>
      </c>
      <c r="E1442" s="16">
        <v>0</v>
      </c>
      <c r="F1442" s="16">
        <f t="shared" si="193"/>
        <v>0</v>
      </c>
      <c r="G1442" s="16">
        <f t="shared" si="193"/>
        <v>94500</v>
      </c>
    </row>
    <row r="1443" spans="1:7" ht="15" customHeight="1" x14ac:dyDescent="0.25">
      <c r="A1443" s="15" t="s">
        <v>259</v>
      </c>
      <c r="B1443" s="12">
        <v>50299080</v>
      </c>
      <c r="C1443" s="16">
        <v>30000</v>
      </c>
      <c r="D1443" s="16">
        <v>30000</v>
      </c>
      <c r="E1443" s="16">
        <v>0</v>
      </c>
      <c r="F1443" s="16">
        <f t="shared" si="193"/>
        <v>0</v>
      </c>
      <c r="G1443" s="16">
        <f t="shared" si="193"/>
        <v>30000</v>
      </c>
    </row>
    <row r="1444" spans="1:7" ht="15" customHeight="1" x14ac:dyDescent="0.25">
      <c r="A1444" s="15" t="s">
        <v>322</v>
      </c>
      <c r="B1444" s="12">
        <v>50299080</v>
      </c>
      <c r="C1444" s="16">
        <v>112900</v>
      </c>
      <c r="D1444" s="16">
        <v>112900</v>
      </c>
      <c r="E1444" s="16">
        <v>0</v>
      </c>
      <c r="F1444" s="16">
        <f t="shared" si="193"/>
        <v>0</v>
      </c>
      <c r="G1444" s="16">
        <f t="shared" si="193"/>
        <v>112900</v>
      </c>
    </row>
    <row r="1445" spans="1:7" ht="15" customHeight="1" x14ac:dyDescent="0.25">
      <c r="A1445" s="15" t="s">
        <v>195</v>
      </c>
      <c r="B1445" s="12">
        <v>50299080</v>
      </c>
      <c r="C1445" s="16">
        <v>360000</v>
      </c>
      <c r="D1445" s="16">
        <v>360000</v>
      </c>
      <c r="E1445" s="16">
        <v>0</v>
      </c>
      <c r="F1445" s="16">
        <f t="shared" si="193"/>
        <v>0</v>
      </c>
      <c r="G1445" s="16">
        <f t="shared" si="193"/>
        <v>360000</v>
      </c>
    </row>
    <row r="1446" spans="1:7" ht="15" customHeight="1" x14ac:dyDescent="0.25">
      <c r="A1446" s="15" t="s">
        <v>196</v>
      </c>
      <c r="B1446" s="12">
        <v>50299080</v>
      </c>
      <c r="C1446" s="16">
        <v>450000</v>
      </c>
      <c r="D1446" s="16">
        <v>450000</v>
      </c>
      <c r="E1446" s="16">
        <v>0</v>
      </c>
      <c r="F1446" s="16">
        <f t="shared" si="193"/>
        <v>0</v>
      </c>
      <c r="G1446" s="16">
        <f t="shared" si="193"/>
        <v>450000</v>
      </c>
    </row>
    <row r="1447" spans="1:7" ht="15" customHeight="1" x14ac:dyDescent="0.25">
      <c r="B1447" s="12"/>
      <c r="C1447" s="20">
        <f>SUM(C1440:C1446)</f>
        <v>6500000</v>
      </c>
      <c r="D1447" s="20">
        <f t="shared" ref="D1447:G1447" si="194">SUM(D1440:D1446)</f>
        <v>2703650</v>
      </c>
      <c r="E1447" s="20">
        <f t="shared" si="194"/>
        <v>1350000</v>
      </c>
      <c r="F1447" s="20">
        <f t="shared" si="194"/>
        <v>3796350</v>
      </c>
      <c r="G1447" s="20">
        <f t="shared" si="194"/>
        <v>1353650</v>
      </c>
    </row>
    <row r="1448" spans="1:7" ht="15" customHeight="1" x14ac:dyDescent="0.25">
      <c r="B1448" s="12"/>
    </row>
    <row r="1449" spans="1:7" ht="15" customHeight="1" x14ac:dyDescent="0.25">
      <c r="A1449" s="15" t="s">
        <v>349</v>
      </c>
      <c r="B1449" s="12" t="s">
        <v>10</v>
      </c>
      <c r="C1449" s="16">
        <v>86887081</v>
      </c>
      <c r="D1449" s="16">
        <v>78683616</v>
      </c>
      <c r="E1449" s="16">
        <v>11221518.51</v>
      </c>
      <c r="F1449" s="16">
        <f t="shared" ref="F1449:G1451" si="195">C1449-D1449</f>
        <v>8203465</v>
      </c>
      <c r="G1449" s="16">
        <f t="shared" si="195"/>
        <v>67462097.489999995</v>
      </c>
    </row>
    <row r="1450" spans="1:7" ht="15" customHeight="1" x14ac:dyDescent="0.25">
      <c r="A1450" s="15" t="s">
        <v>17</v>
      </c>
      <c r="B1450" s="12" t="s">
        <v>10</v>
      </c>
      <c r="C1450" s="16">
        <v>56770947</v>
      </c>
      <c r="D1450" s="16">
        <v>56770947</v>
      </c>
      <c r="E1450" s="16">
        <v>10348878.68</v>
      </c>
      <c r="F1450" s="16">
        <f t="shared" si="195"/>
        <v>0</v>
      </c>
      <c r="G1450" s="16">
        <f t="shared" si="195"/>
        <v>46422068.32</v>
      </c>
    </row>
    <row r="1451" spans="1:7" ht="15" customHeight="1" x14ac:dyDescent="0.25">
      <c r="A1451" s="15" t="s">
        <v>18</v>
      </c>
      <c r="B1451" s="12" t="s">
        <v>10</v>
      </c>
      <c r="C1451" s="16">
        <v>30116134</v>
      </c>
      <c r="D1451" s="16">
        <v>21912669</v>
      </c>
      <c r="E1451" s="16">
        <v>872639.83</v>
      </c>
      <c r="F1451" s="16">
        <f t="shared" si="195"/>
        <v>8203465</v>
      </c>
      <c r="G1451" s="16">
        <f t="shared" si="195"/>
        <v>21040029.170000002</v>
      </c>
    </row>
    <row r="1452" spans="1:7" ht="15" customHeight="1" x14ac:dyDescent="0.25">
      <c r="B1452" s="12"/>
    </row>
    <row r="1453" spans="1:7" ht="15" customHeight="1" x14ac:dyDescent="0.25">
      <c r="A1453" s="18" t="s">
        <v>350</v>
      </c>
      <c r="B1453" s="19">
        <v>4411</v>
      </c>
      <c r="C1453" s="20">
        <v>86887081</v>
      </c>
      <c r="D1453" s="20">
        <v>78683616</v>
      </c>
      <c r="E1453" s="20">
        <v>11221518.51</v>
      </c>
      <c r="F1453" s="20">
        <f t="shared" ref="F1453:G1472" si="196">C1453-D1453</f>
        <v>8203465</v>
      </c>
      <c r="G1453" s="20">
        <f t="shared" si="196"/>
        <v>67462097.489999995</v>
      </c>
    </row>
    <row r="1454" spans="1:7" s="18" customFormat="1" ht="15" customHeight="1" x14ac:dyDescent="0.25">
      <c r="A1454" s="18" t="s">
        <v>22</v>
      </c>
      <c r="B1454" s="19">
        <v>100</v>
      </c>
      <c r="C1454" s="20">
        <v>56770947</v>
      </c>
      <c r="D1454" s="20">
        <v>56770947</v>
      </c>
      <c r="E1454" s="20">
        <v>10348878.68</v>
      </c>
      <c r="F1454" s="20">
        <f t="shared" si="196"/>
        <v>0</v>
      </c>
      <c r="G1454" s="20">
        <f t="shared" si="196"/>
        <v>46422068.32</v>
      </c>
    </row>
    <row r="1455" spans="1:7" ht="15" customHeight="1" x14ac:dyDescent="0.25">
      <c r="A1455" s="15" t="s">
        <v>23</v>
      </c>
      <c r="B1455" s="12">
        <v>50101010</v>
      </c>
      <c r="C1455" s="16">
        <v>33759072</v>
      </c>
      <c r="D1455" s="16">
        <v>33759072</v>
      </c>
      <c r="E1455" s="16">
        <v>7335729.0300000003</v>
      </c>
      <c r="F1455" s="16">
        <f t="shared" si="196"/>
        <v>0</v>
      </c>
      <c r="G1455" s="16">
        <f t="shared" si="196"/>
        <v>26423342.969999999</v>
      </c>
    </row>
    <row r="1456" spans="1:7" ht="15" customHeight="1" x14ac:dyDescent="0.25">
      <c r="A1456" s="15" t="s">
        <v>25</v>
      </c>
      <c r="B1456" s="12">
        <v>50102010</v>
      </c>
      <c r="C1456" s="16">
        <v>1632000</v>
      </c>
      <c r="D1456" s="16">
        <v>1632000</v>
      </c>
      <c r="E1456" s="16">
        <v>339435.48</v>
      </c>
      <c r="F1456" s="16">
        <f t="shared" si="196"/>
        <v>0</v>
      </c>
      <c r="G1456" s="16">
        <f t="shared" si="196"/>
        <v>1292564.52</v>
      </c>
    </row>
    <row r="1457" spans="1:7" ht="15" customHeight="1" x14ac:dyDescent="0.25">
      <c r="A1457" s="15" t="s">
        <v>26</v>
      </c>
      <c r="B1457" s="12">
        <v>50102020</v>
      </c>
      <c r="C1457" s="16">
        <v>318000</v>
      </c>
      <c r="D1457" s="16">
        <v>318000</v>
      </c>
      <c r="E1457" s="16">
        <v>79500</v>
      </c>
      <c r="F1457" s="16">
        <f t="shared" si="196"/>
        <v>0</v>
      </c>
      <c r="G1457" s="16">
        <f t="shared" si="196"/>
        <v>238500</v>
      </c>
    </row>
    <row r="1458" spans="1:7" ht="15" customHeight="1" x14ac:dyDescent="0.25">
      <c r="A1458" s="15" t="s">
        <v>27</v>
      </c>
      <c r="B1458" s="12">
        <v>50102030</v>
      </c>
      <c r="C1458" s="16">
        <v>318000</v>
      </c>
      <c r="D1458" s="16">
        <v>318000</v>
      </c>
      <c r="E1458" s="16">
        <v>0</v>
      </c>
      <c r="F1458" s="16">
        <f t="shared" si="196"/>
        <v>0</v>
      </c>
      <c r="G1458" s="16">
        <f t="shared" si="196"/>
        <v>318000</v>
      </c>
    </row>
    <row r="1459" spans="1:7" ht="15" customHeight="1" x14ac:dyDescent="0.25">
      <c r="A1459" s="15" t="s">
        <v>28</v>
      </c>
      <c r="B1459" s="12">
        <v>50102040</v>
      </c>
      <c r="C1459" s="16">
        <v>476000</v>
      </c>
      <c r="D1459" s="16">
        <v>476000</v>
      </c>
      <c r="E1459" s="16">
        <v>385000</v>
      </c>
      <c r="F1459" s="16">
        <f t="shared" si="196"/>
        <v>0</v>
      </c>
      <c r="G1459" s="16">
        <f t="shared" si="196"/>
        <v>91000</v>
      </c>
    </row>
    <row r="1460" spans="1:7" ht="15" customHeight="1" x14ac:dyDescent="0.25">
      <c r="A1460" s="15" t="s">
        <v>107</v>
      </c>
      <c r="B1460" s="12">
        <v>50102050</v>
      </c>
      <c r="C1460" s="16">
        <v>1224000</v>
      </c>
      <c r="D1460" s="16">
        <v>1224000</v>
      </c>
      <c r="E1460" s="16">
        <v>88300</v>
      </c>
      <c r="F1460" s="16">
        <f t="shared" si="196"/>
        <v>0</v>
      </c>
      <c r="G1460" s="16">
        <f t="shared" si="196"/>
        <v>1135700</v>
      </c>
    </row>
    <row r="1461" spans="1:7" ht="15" customHeight="1" x14ac:dyDescent="0.25">
      <c r="A1461" s="15" t="s">
        <v>108</v>
      </c>
      <c r="B1461" s="12">
        <v>50102060</v>
      </c>
      <c r="C1461" s="16">
        <v>122400</v>
      </c>
      <c r="D1461" s="16">
        <v>122400</v>
      </c>
      <c r="E1461" s="16">
        <v>12109.22</v>
      </c>
      <c r="F1461" s="16">
        <f t="shared" si="196"/>
        <v>0</v>
      </c>
      <c r="G1461" s="16">
        <f t="shared" si="196"/>
        <v>110290.78</v>
      </c>
    </row>
    <row r="1462" spans="1:7" ht="15" customHeight="1" x14ac:dyDescent="0.25">
      <c r="A1462" s="15" t="s">
        <v>109</v>
      </c>
      <c r="B1462" s="12">
        <v>50102110</v>
      </c>
      <c r="C1462" s="16">
        <v>6976636</v>
      </c>
      <c r="D1462" s="16">
        <v>6976636</v>
      </c>
      <c r="E1462" s="16">
        <v>995861.55</v>
      </c>
      <c r="F1462" s="16">
        <f t="shared" si="196"/>
        <v>0</v>
      </c>
      <c r="G1462" s="16">
        <f t="shared" si="196"/>
        <v>5980774.4500000002</v>
      </c>
    </row>
    <row r="1463" spans="1:7" ht="15" customHeight="1" x14ac:dyDescent="0.25">
      <c r="A1463" s="15" t="s">
        <v>30</v>
      </c>
      <c r="B1463" s="12">
        <v>50102120</v>
      </c>
      <c r="C1463" s="16">
        <v>30000</v>
      </c>
      <c r="D1463" s="16">
        <v>30000</v>
      </c>
      <c r="E1463" s="16">
        <v>0</v>
      </c>
      <c r="F1463" s="16">
        <f t="shared" si="196"/>
        <v>0</v>
      </c>
      <c r="G1463" s="16">
        <f t="shared" si="196"/>
        <v>30000</v>
      </c>
    </row>
    <row r="1464" spans="1:7" ht="15" customHeight="1" x14ac:dyDescent="0.25">
      <c r="A1464" s="15" t="s">
        <v>32</v>
      </c>
      <c r="B1464" s="12">
        <v>50102140</v>
      </c>
      <c r="C1464" s="16">
        <v>2813256</v>
      </c>
      <c r="D1464" s="16">
        <v>2813256</v>
      </c>
      <c r="E1464" s="16">
        <v>0</v>
      </c>
      <c r="F1464" s="16">
        <f t="shared" si="196"/>
        <v>0</v>
      </c>
      <c r="G1464" s="16">
        <f t="shared" si="196"/>
        <v>2813256</v>
      </c>
    </row>
    <row r="1465" spans="1:7" ht="15" customHeight="1" x14ac:dyDescent="0.25">
      <c r="A1465" s="15" t="s">
        <v>33</v>
      </c>
      <c r="B1465" s="12">
        <v>50102150</v>
      </c>
      <c r="C1465" s="16">
        <v>340000</v>
      </c>
      <c r="D1465" s="16">
        <v>340000</v>
      </c>
      <c r="E1465" s="16">
        <v>0</v>
      </c>
      <c r="F1465" s="16">
        <f t="shared" si="196"/>
        <v>0</v>
      </c>
      <c r="G1465" s="16">
        <f t="shared" si="196"/>
        <v>340000</v>
      </c>
    </row>
    <row r="1466" spans="1:7" ht="15" customHeight="1" x14ac:dyDescent="0.25">
      <c r="A1466" s="15" t="s">
        <v>94</v>
      </c>
      <c r="B1466" s="12">
        <v>50102990</v>
      </c>
      <c r="C1466" s="16">
        <v>476000</v>
      </c>
      <c r="D1466" s="16">
        <v>476000</v>
      </c>
      <c r="E1466" s="16">
        <v>0</v>
      </c>
      <c r="F1466" s="16">
        <f t="shared" si="196"/>
        <v>0</v>
      </c>
      <c r="G1466" s="16">
        <f t="shared" si="196"/>
        <v>476000</v>
      </c>
    </row>
    <row r="1467" spans="1:7" ht="15" customHeight="1" x14ac:dyDescent="0.25">
      <c r="A1467" s="15" t="s">
        <v>152</v>
      </c>
      <c r="B1467" s="12">
        <v>50102990</v>
      </c>
      <c r="C1467" s="16">
        <v>2813256</v>
      </c>
      <c r="D1467" s="16">
        <v>2813256</v>
      </c>
      <c r="E1467" s="16">
        <v>0</v>
      </c>
      <c r="F1467" s="16">
        <f t="shared" si="196"/>
        <v>0</v>
      </c>
      <c r="G1467" s="16">
        <f t="shared" si="196"/>
        <v>2813256</v>
      </c>
    </row>
    <row r="1468" spans="1:7" ht="15" customHeight="1" x14ac:dyDescent="0.25">
      <c r="A1468" s="15" t="s">
        <v>36</v>
      </c>
      <c r="B1468" s="12">
        <v>50103010</v>
      </c>
      <c r="C1468" s="16">
        <v>4051089</v>
      </c>
      <c r="D1468" s="16">
        <v>4051089</v>
      </c>
      <c r="E1468" s="16">
        <v>880287.5</v>
      </c>
      <c r="F1468" s="16">
        <f t="shared" si="196"/>
        <v>0</v>
      </c>
      <c r="G1468" s="16">
        <f t="shared" si="196"/>
        <v>3170801.5</v>
      </c>
    </row>
    <row r="1469" spans="1:7" ht="15" customHeight="1" x14ac:dyDescent="0.25">
      <c r="A1469" s="15" t="s">
        <v>37</v>
      </c>
      <c r="B1469" s="12">
        <v>50103020</v>
      </c>
      <c r="C1469" s="16">
        <v>163200</v>
      </c>
      <c r="D1469" s="16">
        <v>163200</v>
      </c>
      <c r="E1469" s="16">
        <v>34000</v>
      </c>
      <c r="F1469" s="16">
        <f t="shared" si="196"/>
        <v>0</v>
      </c>
      <c r="G1469" s="16">
        <f t="shared" si="196"/>
        <v>129200</v>
      </c>
    </row>
    <row r="1470" spans="1:7" ht="15" customHeight="1" x14ac:dyDescent="0.25">
      <c r="A1470" s="15" t="s">
        <v>38</v>
      </c>
      <c r="B1470" s="12">
        <v>50103030</v>
      </c>
      <c r="C1470" s="16">
        <v>836438</v>
      </c>
      <c r="D1470" s="16">
        <v>836438</v>
      </c>
      <c r="E1470" s="16">
        <v>181655.9</v>
      </c>
      <c r="F1470" s="16">
        <f t="shared" si="196"/>
        <v>0</v>
      </c>
      <c r="G1470" s="16">
        <f t="shared" si="196"/>
        <v>654782.1</v>
      </c>
    </row>
    <row r="1471" spans="1:7" ht="15" customHeight="1" x14ac:dyDescent="0.25">
      <c r="A1471" s="15" t="s">
        <v>39</v>
      </c>
      <c r="B1471" s="12">
        <v>50103040</v>
      </c>
      <c r="C1471" s="16">
        <v>81600</v>
      </c>
      <c r="D1471" s="16">
        <v>81600</v>
      </c>
      <c r="E1471" s="16">
        <v>17000</v>
      </c>
      <c r="F1471" s="16">
        <f t="shared" si="196"/>
        <v>0</v>
      </c>
      <c r="G1471" s="16">
        <f t="shared" si="196"/>
        <v>64600</v>
      </c>
    </row>
    <row r="1472" spans="1:7" ht="15" customHeight="1" x14ac:dyDescent="0.25">
      <c r="A1472" s="15" t="s">
        <v>96</v>
      </c>
      <c r="B1472" s="12">
        <v>50104990</v>
      </c>
      <c r="C1472" s="16">
        <v>340000</v>
      </c>
      <c r="D1472" s="16">
        <v>340000</v>
      </c>
      <c r="E1472" s="16">
        <v>0</v>
      </c>
      <c r="F1472" s="16">
        <f t="shared" si="196"/>
        <v>0</v>
      </c>
      <c r="G1472" s="16">
        <f t="shared" si="196"/>
        <v>340000</v>
      </c>
    </row>
    <row r="1473" spans="1:7" ht="15" customHeight="1" x14ac:dyDescent="0.25">
      <c r="B1473" s="12"/>
    </row>
    <row r="1474" spans="1:7" s="18" customFormat="1" ht="15" customHeight="1" x14ac:dyDescent="0.25">
      <c r="A1474" s="18" t="s">
        <v>41</v>
      </c>
      <c r="B1474" s="19">
        <v>200</v>
      </c>
      <c r="C1474" s="20">
        <v>30116134</v>
      </c>
      <c r="D1474" s="20">
        <v>21912669</v>
      </c>
      <c r="E1474" s="20">
        <v>872639.83</v>
      </c>
      <c r="F1474" s="20">
        <f t="shared" ref="F1474:G1496" si="197">C1474-D1474</f>
        <v>8203465</v>
      </c>
      <c r="G1474" s="20">
        <f t="shared" si="197"/>
        <v>21040029.170000002</v>
      </c>
    </row>
    <row r="1475" spans="1:7" s="18" customFormat="1" ht="15" customHeight="1" x14ac:dyDescent="0.25">
      <c r="A1475" s="21" t="s">
        <v>688</v>
      </c>
      <c r="B1475" s="19"/>
      <c r="C1475" s="20">
        <f>SUM(C1476:C1496)</f>
        <v>8368932</v>
      </c>
      <c r="D1475" s="20">
        <f t="shared" ref="D1475:E1475" si="198">SUM(D1476:D1496)</f>
        <v>4588192</v>
      </c>
      <c r="E1475" s="20">
        <f t="shared" si="198"/>
        <v>872639.83</v>
      </c>
      <c r="F1475" s="20">
        <f t="shared" si="197"/>
        <v>3780740</v>
      </c>
      <c r="G1475" s="20">
        <f t="shared" si="197"/>
        <v>3715552.17</v>
      </c>
    </row>
    <row r="1476" spans="1:7" ht="15" customHeight="1" x14ac:dyDescent="0.25">
      <c r="A1476" s="15" t="s">
        <v>57</v>
      </c>
      <c r="B1476" s="12">
        <v>50201010</v>
      </c>
      <c r="C1476" s="16">
        <v>250000</v>
      </c>
      <c r="D1476" s="16">
        <v>125000</v>
      </c>
      <c r="E1476" s="16">
        <v>15443</v>
      </c>
      <c r="F1476" s="16">
        <f t="shared" si="197"/>
        <v>125000</v>
      </c>
      <c r="G1476" s="16">
        <f t="shared" si="197"/>
        <v>109557</v>
      </c>
    </row>
    <row r="1477" spans="1:7" ht="15" customHeight="1" x14ac:dyDescent="0.25">
      <c r="A1477" s="15" t="s">
        <v>58</v>
      </c>
      <c r="B1477" s="12">
        <v>50202010</v>
      </c>
      <c r="C1477" s="16">
        <v>250000</v>
      </c>
      <c r="D1477" s="16">
        <v>125000</v>
      </c>
      <c r="E1477" s="16">
        <v>32720</v>
      </c>
      <c r="F1477" s="16">
        <f t="shared" si="197"/>
        <v>125000</v>
      </c>
      <c r="G1477" s="16">
        <f t="shared" si="197"/>
        <v>92280</v>
      </c>
    </row>
    <row r="1478" spans="1:7" ht="15" customHeight="1" x14ac:dyDescent="0.25">
      <c r="A1478" s="15" t="s">
        <v>59</v>
      </c>
      <c r="B1478" s="12">
        <v>50203010</v>
      </c>
      <c r="C1478" s="16">
        <v>200000</v>
      </c>
      <c r="D1478" s="16">
        <v>200000</v>
      </c>
      <c r="E1478" s="16">
        <v>0</v>
      </c>
      <c r="F1478" s="16">
        <f t="shared" si="197"/>
        <v>0</v>
      </c>
      <c r="G1478" s="16">
        <f t="shared" si="197"/>
        <v>200000</v>
      </c>
    </row>
    <row r="1479" spans="1:7" ht="15" customHeight="1" x14ac:dyDescent="0.25">
      <c r="A1479" s="15" t="s">
        <v>351</v>
      </c>
      <c r="B1479" s="12">
        <v>50203070</v>
      </c>
      <c r="C1479" s="16">
        <v>5000</v>
      </c>
      <c r="D1479" s="16">
        <v>5000</v>
      </c>
      <c r="E1479" s="16">
        <v>0</v>
      </c>
      <c r="F1479" s="16">
        <f t="shared" si="197"/>
        <v>0</v>
      </c>
      <c r="G1479" s="16">
        <f t="shared" si="197"/>
        <v>5000</v>
      </c>
    </row>
    <row r="1480" spans="1:7" ht="15" customHeight="1" x14ac:dyDescent="0.25">
      <c r="A1480" s="15" t="s">
        <v>352</v>
      </c>
      <c r="B1480" s="12">
        <v>50203080</v>
      </c>
      <c r="C1480" s="16">
        <v>5000</v>
      </c>
      <c r="D1480" s="16">
        <v>5000</v>
      </c>
      <c r="E1480" s="16">
        <v>0</v>
      </c>
      <c r="F1480" s="16">
        <f t="shared" si="197"/>
        <v>0</v>
      </c>
      <c r="G1480" s="16">
        <f t="shared" si="197"/>
        <v>5000</v>
      </c>
    </row>
    <row r="1481" spans="1:7" ht="15" customHeight="1" x14ac:dyDescent="0.25">
      <c r="A1481" s="15" t="s">
        <v>75</v>
      </c>
      <c r="B1481" s="12">
        <v>50203090</v>
      </c>
      <c r="C1481" s="16">
        <v>4308480</v>
      </c>
      <c r="D1481" s="16">
        <v>2154240</v>
      </c>
      <c r="E1481" s="16">
        <v>363438.46</v>
      </c>
      <c r="F1481" s="16">
        <f t="shared" si="197"/>
        <v>2154240</v>
      </c>
      <c r="G1481" s="16">
        <f t="shared" si="197"/>
        <v>1790801.54</v>
      </c>
    </row>
    <row r="1482" spans="1:7" ht="15" customHeight="1" x14ac:dyDescent="0.25">
      <c r="A1482" s="15" t="s">
        <v>62</v>
      </c>
      <c r="B1482" s="12">
        <v>50203210</v>
      </c>
      <c r="C1482" s="16">
        <v>70000</v>
      </c>
      <c r="D1482" s="16">
        <v>70000</v>
      </c>
      <c r="E1482" s="16">
        <v>62350</v>
      </c>
      <c r="F1482" s="16">
        <f t="shared" si="197"/>
        <v>0</v>
      </c>
      <c r="G1482" s="16">
        <f t="shared" si="197"/>
        <v>7650</v>
      </c>
    </row>
    <row r="1483" spans="1:7" ht="15" customHeight="1" x14ac:dyDescent="0.25">
      <c r="A1483" s="15" t="s">
        <v>111</v>
      </c>
      <c r="B1483" s="12">
        <v>50203220</v>
      </c>
      <c r="C1483" s="16">
        <v>50000</v>
      </c>
      <c r="D1483" s="16">
        <v>50000</v>
      </c>
      <c r="E1483" s="16">
        <v>0</v>
      </c>
      <c r="F1483" s="16">
        <f t="shared" si="197"/>
        <v>0</v>
      </c>
      <c r="G1483" s="16">
        <f t="shared" si="197"/>
        <v>50000</v>
      </c>
    </row>
    <row r="1484" spans="1:7" ht="15" customHeight="1" x14ac:dyDescent="0.25">
      <c r="A1484" s="15" t="s">
        <v>63</v>
      </c>
      <c r="B1484" s="12">
        <v>50203990</v>
      </c>
      <c r="C1484" s="16">
        <v>137452</v>
      </c>
      <c r="D1484" s="16">
        <v>137452</v>
      </c>
      <c r="E1484" s="16">
        <v>0</v>
      </c>
      <c r="F1484" s="16">
        <f t="shared" si="197"/>
        <v>0</v>
      </c>
      <c r="G1484" s="16">
        <f t="shared" si="197"/>
        <v>137452</v>
      </c>
    </row>
    <row r="1485" spans="1:7" ht="15" customHeight="1" x14ac:dyDescent="0.25">
      <c r="A1485" s="15" t="s">
        <v>64</v>
      </c>
      <c r="B1485" s="12">
        <v>50204010</v>
      </c>
      <c r="C1485" s="16">
        <v>50000</v>
      </c>
      <c r="D1485" s="16">
        <v>50000</v>
      </c>
      <c r="E1485" s="16">
        <v>10000</v>
      </c>
      <c r="F1485" s="16">
        <f t="shared" si="197"/>
        <v>0</v>
      </c>
      <c r="G1485" s="16">
        <f t="shared" si="197"/>
        <v>40000</v>
      </c>
    </row>
    <row r="1486" spans="1:7" ht="15" customHeight="1" x14ac:dyDescent="0.25">
      <c r="A1486" s="15" t="s">
        <v>147</v>
      </c>
      <c r="B1486" s="12">
        <v>50204020</v>
      </c>
      <c r="C1486" s="16">
        <v>2500000</v>
      </c>
      <c r="D1486" s="16">
        <v>1250000</v>
      </c>
      <c r="E1486" s="16">
        <v>292374.5</v>
      </c>
      <c r="F1486" s="16">
        <f t="shared" si="197"/>
        <v>1250000</v>
      </c>
      <c r="G1486" s="16">
        <f t="shared" si="197"/>
        <v>957625.5</v>
      </c>
    </row>
    <row r="1487" spans="1:7" ht="15" customHeight="1" x14ac:dyDescent="0.25">
      <c r="A1487" s="15" t="s">
        <v>128</v>
      </c>
      <c r="B1487" s="12">
        <v>50205020</v>
      </c>
      <c r="C1487" s="16">
        <v>33000</v>
      </c>
      <c r="D1487" s="16">
        <v>16500</v>
      </c>
      <c r="E1487" s="16">
        <v>7798.87</v>
      </c>
      <c r="F1487" s="16">
        <f t="shared" si="197"/>
        <v>16500</v>
      </c>
      <c r="G1487" s="16">
        <f t="shared" si="197"/>
        <v>8701.130000000001</v>
      </c>
    </row>
    <row r="1488" spans="1:7" ht="15" customHeight="1" x14ac:dyDescent="0.25">
      <c r="A1488" s="15" t="s">
        <v>129</v>
      </c>
      <c r="B1488" s="12">
        <v>50205020</v>
      </c>
      <c r="C1488" s="16">
        <v>185000</v>
      </c>
      <c r="D1488" s="16">
        <v>92500</v>
      </c>
      <c r="E1488" s="16">
        <v>40500</v>
      </c>
      <c r="F1488" s="16">
        <f t="shared" si="197"/>
        <v>92500</v>
      </c>
      <c r="G1488" s="16">
        <f t="shared" si="197"/>
        <v>52000</v>
      </c>
    </row>
    <row r="1489" spans="1:7" ht="15" customHeight="1" x14ac:dyDescent="0.25">
      <c r="A1489" s="15" t="s">
        <v>97</v>
      </c>
      <c r="B1489" s="12">
        <v>50213040</v>
      </c>
      <c r="C1489" s="16">
        <v>200000</v>
      </c>
      <c r="D1489" s="16">
        <v>200000</v>
      </c>
      <c r="E1489" s="16">
        <v>44265</v>
      </c>
      <c r="F1489" s="16">
        <f t="shared" si="197"/>
        <v>0</v>
      </c>
      <c r="G1489" s="16">
        <f t="shared" si="197"/>
        <v>155735</v>
      </c>
    </row>
    <row r="1490" spans="1:7" ht="15" customHeight="1" x14ac:dyDescent="0.25">
      <c r="A1490" s="15" t="s">
        <v>68</v>
      </c>
      <c r="B1490" s="12">
        <v>50213050</v>
      </c>
      <c r="C1490" s="16">
        <v>40000</v>
      </c>
      <c r="D1490" s="16">
        <v>40000</v>
      </c>
      <c r="E1490" s="16">
        <v>0</v>
      </c>
      <c r="F1490" s="16">
        <f t="shared" si="197"/>
        <v>0</v>
      </c>
      <c r="G1490" s="16">
        <f t="shared" si="197"/>
        <v>40000</v>
      </c>
    </row>
    <row r="1491" spans="1:7" ht="15" customHeight="1" x14ac:dyDescent="0.25">
      <c r="A1491" s="15" t="s">
        <v>353</v>
      </c>
      <c r="B1491" s="12">
        <v>50213050</v>
      </c>
      <c r="C1491" s="16">
        <v>20000</v>
      </c>
      <c r="D1491" s="16">
        <v>20000</v>
      </c>
      <c r="E1491" s="16">
        <v>3750</v>
      </c>
      <c r="F1491" s="16">
        <f t="shared" si="197"/>
        <v>0</v>
      </c>
      <c r="G1491" s="16">
        <f t="shared" si="197"/>
        <v>16250</v>
      </c>
    </row>
    <row r="1492" spans="1:7" ht="15" customHeight="1" x14ac:dyDescent="0.25">
      <c r="A1492" s="15" t="s">
        <v>171</v>
      </c>
      <c r="B1492" s="12">
        <v>50213070</v>
      </c>
      <c r="C1492" s="16">
        <v>15000</v>
      </c>
      <c r="D1492" s="16">
        <v>15000</v>
      </c>
      <c r="E1492" s="16">
        <v>0</v>
      </c>
      <c r="F1492" s="16">
        <f t="shared" si="197"/>
        <v>0</v>
      </c>
      <c r="G1492" s="16">
        <f t="shared" si="197"/>
        <v>15000</v>
      </c>
    </row>
    <row r="1493" spans="1:7" ht="15" customHeight="1" x14ac:dyDescent="0.25">
      <c r="A1493" s="15" t="s">
        <v>354</v>
      </c>
      <c r="B1493" s="12">
        <v>50216010</v>
      </c>
      <c r="C1493" s="16">
        <v>20000</v>
      </c>
      <c r="D1493" s="16">
        <v>20000</v>
      </c>
      <c r="E1493" s="16">
        <v>0</v>
      </c>
      <c r="F1493" s="16">
        <f t="shared" si="197"/>
        <v>0</v>
      </c>
      <c r="G1493" s="16">
        <f t="shared" si="197"/>
        <v>20000</v>
      </c>
    </row>
    <row r="1494" spans="1:7" ht="15" customHeight="1" x14ac:dyDescent="0.25">
      <c r="A1494" s="15" t="s">
        <v>52</v>
      </c>
      <c r="B1494" s="12">
        <v>50216020</v>
      </c>
      <c r="C1494" s="16">
        <v>15000</v>
      </c>
      <c r="D1494" s="16">
        <v>2500</v>
      </c>
      <c r="E1494" s="16">
        <v>0</v>
      </c>
      <c r="F1494" s="16">
        <f t="shared" si="197"/>
        <v>12500</v>
      </c>
      <c r="G1494" s="16">
        <f t="shared" si="197"/>
        <v>2500</v>
      </c>
    </row>
    <row r="1495" spans="1:7" ht="15" customHeight="1" x14ac:dyDescent="0.25">
      <c r="A1495" s="15" t="s">
        <v>76</v>
      </c>
      <c r="B1495" s="12">
        <v>50299020</v>
      </c>
      <c r="C1495" s="16">
        <v>5000</v>
      </c>
      <c r="D1495" s="16">
        <v>5000</v>
      </c>
      <c r="E1495" s="16">
        <v>0</v>
      </c>
      <c r="F1495" s="16">
        <f t="shared" si="197"/>
        <v>0</v>
      </c>
      <c r="G1495" s="16">
        <f t="shared" si="197"/>
        <v>5000</v>
      </c>
    </row>
    <row r="1496" spans="1:7" ht="15" customHeight="1" x14ac:dyDescent="0.25">
      <c r="A1496" s="15" t="s">
        <v>70</v>
      </c>
      <c r="B1496" s="12">
        <v>50299060</v>
      </c>
      <c r="C1496" s="16">
        <v>10000</v>
      </c>
      <c r="D1496" s="16">
        <v>5000</v>
      </c>
      <c r="E1496" s="16">
        <v>0</v>
      </c>
      <c r="F1496" s="16">
        <f t="shared" si="197"/>
        <v>5000</v>
      </c>
      <c r="G1496" s="16">
        <f t="shared" si="197"/>
        <v>5000</v>
      </c>
    </row>
    <row r="1497" spans="1:7" ht="15" customHeight="1" x14ac:dyDescent="0.25">
      <c r="B1497" s="12"/>
    </row>
    <row r="1498" spans="1:7" s="18" customFormat="1" ht="15" customHeight="1" x14ac:dyDescent="0.25">
      <c r="A1498" s="18" t="s">
        <v>355</v>
      </c>
      <c r="B1498" s="19" t="s">
        <v>10</v>
      </c>
      <c r="C1498" s="20">
        <v>5317255</v>
      </c>
      <c r="D1498" s="20">
        <v>5317255</v>
      </c>
      <c r="E1498" s="20">
        <v>0</v>
      </c>
      <c r="F1498" s="20">
        <f t="shared" ref="F1498:G1506" si="199">C1498-D1498</f>
        <v>0</v>
      </c>
      <c r="G1498" s="20">
        <f t="shared" si="199"/>
        <v>5317255</v>
      </c>
    </row>
    <row r="1499" spans="1:7" ht="15" customHeight="1" x14ac:dyDescent="0.25">
      <c r="A1499" s="15" t="s">
        <v>59</v>
      </c>
      <c r="B1499" s="12">
        <v>50203010</v>
      </c>
      <c r="C1499" s="16">
        <v>31255</v>
      </c>
      <c r="D1499" s="16">
        <v>31255</v>
      </c>
      <c r="E1499" s="16">
        <v>0</v>
      </c>
      <c r="F1499" s="16">
        <f t="shared" si="199"/>
        <v>0</v>
      </c>
      <c r="G1499" s="16">
        <f t="shared" si="199"/>
        <v>31255</v>
      </c>
    </row>
    <row r="1500" spans="1:7" ht="15" customHeight="1" x14ac:dyDescent="0.25">
      <c r="A1500" s="15" t="s">
        <v>351</v>
      </c>
      <c r="B1500" s="12">
        <v>50203070</v>
      </c>
      <c r="C1500" s="16">
        <v>5000</v>
      </c>
      <c r="D1500" s="16">
        <v>5000</v>
      </c>
      <c r="E1500" s="16">
        <v>0</v>
      </c>
      <c r="F1500" s="16">
        <f t="shared" si="199"/>
        <v>0</v>
      </c>
      <c r="G1500" s="16">
        <f t="shared" si="199"/>
        <v>5000</v>
      </c>
    </row>
    <row r="1501" spans="1:7" ht="15" customHeight="1" x14ac:dyDescent="0.25">
      <c r="A1501" s="15" t="s">
        <v>352</v>
      </c>
      <c r="B1501" s="12">
        <v>50203080</v>
      </c>
      <c r="C1501" s="16">
        <v>5050000</v>
      </c>
      <c r="D1501" s="16">
        <v>5050000</v>
      </c>
      <c r="E1501" s="16">
        <v>0</v>
      </c>
      <c r="F1501" s="16">
        <f t="shared" si="199"/>
        <v>0</v>
      </c>
      <c r="G1501" s="16">
        <f t="shared" si="199"/>
        <v>5050000</v>
      </c>
    </row>
    <row r="1502" spans="1:7" ht="15" customHeight="1" x14ac:dyDescent="0.25">
      <c r="A1502" s="15" t="s">
        <v>62</v>
      </c>
      <c r="B1502" s="12">
        <v>50203210</v>
      </c>
      <c r="C1502" s="16">
        <v>24500</v>
      </c>
      <c r="D1502" s="16">
        <v>24500</v>
      </c>
      <c r="E1502" s="16">
        <v>0</v>
      </c>
      <c r="F1502" s="16">
        <f t="shared" si="199"/>
        <v>0</v>
      </c>
      <c r="G1502" s="16">
        <f t="shared" si="199"/>
        <v>24500</v>
      </c>
    </row>
    <row r="1503" spans="1:7" ht="15" customHeight="1" x14ac:dyDescent="0.25">
      <c r="A1503" s="15" t="s">
        <v>63</v>
      </c>
      <c r="B1503" s="12">
        <v>50203990</v>
      </c>
      <c r="C1503" s="16">
        <v>11000</v>
      </c>
      <c r="D1503" s="16">
        <v>11000</v>
      </c>
      <c r="E1503" s="16">
        <v>0</v>
      </c>
      <c r="F1503" s="16">
        <f t="shared" si="199"/>
        <v>0</v>
      </c>
      <c r="G1503" s="16">
        <f t="shared" si="199"/>
        <v>11000</v>
      </c>
    </row>
    <row r="1504" spans="1:7" ht="15" customHeight="1" x14ac:dyDescent="0.25">
      <c r="A1504" s="15" t="s">
        <v>356</v>
      </c>
      <c r="B1504" s="12">
        <v>50216010</v>
      </c>
      <c r="C1504" s="16">
        <v>38000</v>
      </c>
      <c r="D1504" s="16">
        <v>38000</v>
      </c>
      <c r="E1504" s="16">
        <v>0</v>
      </c>
      <c r="F1504" s="16">
        <f t="shared" si="199"/>
        <v>0</v>
      </c>
      <c r="G1504" s="16">
        <f t="shared" si="199"/>
        <v>38000</v>
      </c>
    </row>
    <row r="1505" spans="1:7" ht="15" customHeight="1" x14ac:dyDescent="0.25">
      <c r="A1505" s="15" t="s">
        <v>77</v>
      </c>
      <c r="B1505" s="12">
        <v>50299030</v>
      </c>
      <c r="C1505" s="16">
        <v>52500</v>
      </c>
      <c r="D1505" s="16">
        <v>52500</v>
      </c>
      <c r="E1505" s="16">
        <v>0</v>
      </c>
      <c r="F1505" s="16">
        <f t="shared" si="199"/>
        <v>0</v>
      </c>
      <c r="G1505" s="16">
        <f t="shared" si="199"/>
        <v>52500</v>
      </c>
    </row>
    <row r="1506" spans="1:7" ht="15" customHeight="1" x14ac:dyDescent="0.25">
      <c r="A1506" s="15" t="s">
        <v>88</v>
      </c>
      <c r="B1506" s="12">
        <v>50299990</v>
      </c>
      <c r="C1506" s="16">
        <v>105000</v>
      </c>
      <c r="D1506" s="16">
        <v>105000</v>
      </c>
      <c r="E1506" s="16">
        <v>0</v>
      </c>
      <c r="F1506" s="16">
        <f t="shared" si="199"/>
        <v>0</v>
      </c>
      <c r="G1506" s="16">
        <f t="shared" si="199"/>
        <v>105000</v>
      </c>
    </row>
    <row r="1507" spans="1:7" ht="15" customHeight="1" x14ac:dyDescent="0.25">
      <c r="B1507" s="12"/>
    </row>
    <row r="1508" spans="1:7" s="18" customFormat="1" ht="15" customHeight="1" x14ac:dyDescent="0.25">
      <c r="A1508" s="18" t="s">
        <v>357</v>
      </c>
      <c r="B1508" s="19" t="s">
        <v>10</v>
      </c>
      <c r="C1508" s="20">
        <v>320200</v>
      </c>
      <c r="D1508" s="20">
        <v>280200</v>
      </c>
      <c r="E1508" s="20">
        <v>0</v>
      </c>
      <c r="F1508" s="20">
        <f t="shared" ref="F1508:G1510" si="200">C1508-D1508</f>
        <v>40000</v>
      </c>
      <c r="G1508" s="20">
        <f t="shared" si="200"/>
        <v>280200</v>
      </c>
    </row>
    <row r="1509" spans="1:7" ht="15" customHeight="1" x14ac:dyDescent="0.25">
      <c r="A1509" s="15" t="s">
        <v>58</v>
      </c>
      <c r="B1509" s="12">
        <v>50202010</v>
      </c>
      <c r="C1509" s="16">
        <v>240000</v>
      </c>
      <c r="D1509" s="16">
        <v>200000</v>
      </c>
      <c r="E1509" s="16">
        <v>0</v>
      </c>
      <c r="F1509" s="16">
        <f t="shared" si="200"/>
        <v>40000</v>
      </c>
      <c r="G1509" s="16">
        <f t="shared" si="200"/>
        <v>200000</v>
      </c>
    </row>
    <row r="1510" spans="1:7" ht="15" customHeight="1" x14ac:dyDescent="0.25">
      <c r="A1510" s="15" t="s">
        <v>77</v>
      </c>
      <c r="B1510" s="12">
        <v>50299030</v>
      </c>
      <c r="C1510" s="16">
        <v>80200</v>
      </c>
      <c r="D1510" s="16">
        <v>80200</v>
      </c>
      <c r="E1510" s="16">
        <v>0</v>
      </c>
      <c r="F1510" s="16">
        <f t="shared" si="200"/>
        <v>0</v>
      </c>
      <c r="G1510" s="16">
        <f t="shared" si="200"/>
        <v>80200</v>
      </c>
    </row>
    <row r="1511" spans="1:7" ht="15" customHeight="1" x14ac:dyDescent="0.25">
      <c r="B1511" s="12"/>
    </row>
    <row r="1512" spans="1:7" s="18" customFormat="1" ht="15" customHeight="1" x14ac:dyDescent="0.25">
      <c r="A1512" s="18" t="s">
        <v>358</v>
      </c>
      <c r="B1512" s="19" t="s">
        <v>10</v>
      </c>
      <c r="C1512" s="20">
        <v>620025</v>
      </c>
      <c r="D1512" s="20">
        <v>602025</v>
      </c>
      <c r="E1512" s="20">
        <v>0</v>
      </c>
      <c r="F1512" s="20">
        <f t="shared" ref="F1512:G1520" si="201">C1512-D1512</f>
        <v>18000</v>
      </c>
      <c r="G1512" s="20">
        <f t="shared" si="201"/>
        <v>602025</v>
      </c>
    </row>
    <row r="1513" spans="1:7" ht="15" customHeight="1" x14ac:dyDescent="0.25">
      <c r="A1513" s="15" t="s">
        <v>59</v>
      </c>
      <c r="B1513" s="12">
        <v>50203010</v>
      </c>
      <c r="C1513" s="16">
        <v>30000</v>
      </c>
      <c r="D1513" s="16">
        <v>30000</v>
      </c>
      <c r="E1513" s="16">
        <v>0</v>
      </c>
      <c r="F1513" s="16">
        <f t="shared" si="201"/>
        <v>0</v>
      </c>
      <c r="G1513" s="16">
        <f t="shared" si="201"/>
        <v>30000</v>
      </c>
    </row>
    <row r="1514" spans="1:7" ht="15" customHeight="1" x14ac:dyDescent="0.25">
      <c r="A1514" s="15" t="s">
        <v>351</v>
      </c>
      <c r="B1514" s="12">
        <v>50203070</v>
      </c>
      <c r="C1514" s="16">
        <v>320350</v>
      </c>
      <c r="D1514" s="16">
        <v>320350</v>
      </c>
      <c r="E1514" s="16">
        <v>0</v>
      </c>
      <c r="F1514" s="16">
        <f t="shared" si="201"/>
        <v>0</v>
      </c>
      <c r="G1514" s="16">
        <f t="shared" si="201"/>
        <v>320350</v>
      </c>
    </row>
    <row r="1515" spans="1:7" ht="15" customHeight="1" x14ac:dyDescent="0.25">
      <c r="A1515" s="15" t="s">
        <v>352</v>
      </c>
      <c r="B1515" s="12">
        <v>50203080</v>
      </c>
      <c r="C1515" s="16">
        <v>3000</v>
      </c>
      <c r="D1515" s="16">
        <v>3000</v>
      </c>
      <c r="E1515" s="16">
        <v>0</v>
      </c>
      <c r="F1515" s="16">
        <f t="shared" si="201"/>
        <v>0</v>
      </c>
      <c r="G1515" s="16">
        <f t="shared" si="201"/>
        <v>3000</v>
      </c>
    </row>
    <row r="1516" spans="1:7" ht="15" customHeight="1" x14ac:dyDescent="0.25">
      <c r="A1516" s="15" t="s">
        <v>63</v>
      </c>
      <c r="B1516" s="12">
        <v>50203990</v>
      </c>
      <c r="C1516" s="16">
        <v>6732.5</v>
      </c>
      <c r="D1516" s="16">
        <v>6732.5</v>
      </c>
      <c r="E1516" s="16">
        <v>0</v>
      </c>
      <c r="F1516" s="16">
        <f t="shared" si="201"/>
        <v>0</v>
      </c>
      <c r="G1516" s="16">
        <f t="shared" si="201"/>
        <v>6732.5</v>
      </c>
    </row>
    <row r="1517" spans="1:7" ht="15" customHeight="1" x14ac:dyDescent="0.25">
      <c r="A1517" s="15" t="s">
        <v>67</v>
      </c>
      <c r="B1517" s="12">
        <v>50211990</v>
      </c>
      <c r="C1517" s="16">
        <v>18000</v>
      </c>
      <c r="D1517" s="16">
        <v>0</v>
      </c>
      <c r="E1517" s="16">
        <v>0</v>
      </c>
      <c r="F1517" s="16">
        <f t="shared" si="201"/>
        <v>18000</v>
      </c>
      <c r="G1517" s="16">
        <f t="shared" si="201"/>
        <v>0</v>
      </c>
    </row>
    <row r="1518" spans="1:7" ht="15" customHeight="1" x14ac:dyDescent="0.25">
      <c r="A1518" s="15" t="s">
        <v>356</v>
      </c>
      <c r="B1518" s="12">
        <v>50216010</v>
      </c>
      <c r="C1518" s="16">
        <v>16017.5</v>
      </c>
      <c r="D1518" s="16">
        <v>16017.5</v>
      </c>
      <c r="E1518" s="16">
        <v>0</v>
      </c>
      <c r="F1518" s="16">
        <f t="shared" si="201"/>
        <v>0</v>
      </c>
      <c r="G1518" s="16">
        <f t="shared" si="201"/>
        <v>16017.5</v>
      </c>
    </row>
    <row r="1519" spans="1:7" ht="15" customHeight="1" x14ac:dyDescent="0.25">
      <c r="A1519" s="15" t="s">
        <v>76</v>
      </c>
      <c r="B1519" s="12">
        <v>50299020</v>
      </c>
      <c r="C1519" s="16">
        <v>34400</v>
      </c>
      <c r="D1519" s="16">
        <v>34400</v>
      </c>
      <c r="E1519" s="16">
        <v>0</v>
      </c>
      <c r="F1519" s="16">
        <f t="shared" si="201"/>
        <v>0</v>
      </c>
      <c r="G1519" s="16">
        <f t="shared" si="201"/>
        <v>34400</v>
      </c>
    </row>
    <row r="1520" spans="1:7" ht="15" customHeight="1" x14ac:dyDescent="0.25">
      <c r="A1520" s="15" t="s">
        <v>77</v>
      </c>
      <c r="B1520" s="12">
        <v>50299030</v>
      </c>
      <c r="C1520" s="16">
        <v>191525</v>
      </c>
      <c r="D1520" s="16">
        <v>191525</v>
      </c>
      <c r="E1520" s="16">
        <v>0</v>
      </c>
      <c r="F1520" s="16">
        <f t="shared" si="201"/>
        <v>0</v>
      </c>
      <c r="G1520" s="16">
        <f t="shared" si="201"/>
        <v>191525</v>
      </c>
    </row>
    <row r="1521" spans="1:7" ht="15" customHeight="1" x14ac:dyDescent="0.25">
      <c r="B1521" s="12"/>
    </row>
    <row r="1522" spans="1:7" s="18" customFormat="1" ht="15" customHeight="1" x14ac:dyDescent="0.25">
      <c r="A1522" s="18" t="s">
        <v>359</v>
      </c>
      <c r="B1522" s="19" t="s">
        <v>10</v>
      </c>
      <c r="C1522" s="20">
        <v>215796</v>
      </c>
      <c r="D1522" s="20">
        <v>165796</v>
      </c>
      <c r="E1522" s="20">
        <v>0</v>
      </c>
      <c r="F1522" s="20">
        <f t="shared" ref="F1522:G1526" si="202">C1522-D1522</f>
        <v>50000</v>
      </c>
      <c r="G1522" s="20">
        <f t="shared" si="202"/>
        <v>165796</v>
      </c>
    </row>
    <row r="1523" spans="1:7" ht="15" customHeight="1" x14ac:dyDescent="0.25">
      <c r="A1523" s="15" t="s">
        <v>58</v>
      </c>
      <c r="B1523" s="12">
        <v>50202010</v>
      </c>
      <c r="C1523" s="16">
        <v>64000</v>
      </c>
      <c r="D1523" s="16">
        <v>14000</v>
      </c>
      <c r="E1523" s="16">
        <v>0</v>
      </c>
      <c r="F1523" s="16">
        <f t="shared" si="202"/>
        <v>50000</v>
      </c>
      <c r="G1523" s="16">
        <f t="shared" si="202"/>
        <v>14000</v>
      </c>
    </row>
    <row r="1524" spans="1:7" ht="15" customHeight="1" x14ac:dyDescent="0.25">
      <c r="A1524" s="15" t="s">
        <v>59</v>
      </c>
      <c r="B1524" s="12">
        <v>50203010</v>
      </c>
      <c r="C1524" s="16">
        <v>5000</v>
      </c>
      <c r="D1524" s="16">
        <v>5000</v>
      </c>
      <c r="E1524" s="16">
        <v>0</v>
      </c>
      <c r="F1524" s="16">
        <f t="shared" si="202"/>
        <v>0</v>
      </c>
      <c r="G1524" s="16">
        <f t="shared" si="202"/>
        <v>5000</v>
      </c>
    </row>
    <row r="1525" spans="1:7" ht="15" customHeight="1" x14ac:dyDescent="0.25">
      <c r="A1525" s="15" t="s">
        <v>63</v>
      </c>
      <c r="B1525" s="12">
        <v>50203990</v>
      </c>
      <c r="C1525" s="16">
        <v>2796</v>
      </c>
      <c r="D1525" s="16">
        <v>2796</v>
      </c>
      <c r="E1525" s="16">
        <v>0</v>
      </c>
      <c r="F1525" s="16">
        <f t="shared" si="202"/>
        <v>0</v>
      </c>
      <c r="G1525" s="16">
        <f t="shared" si="202"/>
        <v>2796</v>
      </c>
    </row>
    <row r="1526" spans="1:7" ht="15" customHeight="1" x14ac:dyDescent="0.25">
      <c r="A1526" s="15" t="s">
        <v>77</v>
      </c>
      <c r="B1526" s="12">
        <v>50299030</v>
      </c>
      <c r="C1526" s="16">
        <v>144000</v>
      </c>
      <c r="D1526" s="16">
        <v>144000</v>
      </c>
      <c r="E1526" s="16">
        <v>0</v>
      </c>
      <c r="F1526" s="16">
        <f t="shared" si="202"/>
        <v>0</v>
      </c>
      <c r="G1526" s="16">
        <f t="shared" si="202"/>
        <v>144000</v>
      </c>
    </row>
    <row r="1527" spans="1:7" ht="15" customHeight="1" x14ac:dyDescent="0.25">
      <c r="B1527" s="12"/>
    </row>
    <row r="1528" spans="1:7" s="18" customFormat="1" ht="15" customHeight="1" x14ac:dyDescent="0.25">
      <c r="A1528" s="18" t="s">
        <v>360</v>
      </c>
      <c r="B1528" s="19"/>
      <c r="C1528" s="20">
        <v>437960</v>
      </c>
      <c r="D1528" s="20">
        <v>399960</v>
      </c>
      <c r="E1528" s="20">
        <v>0</v>
      </c>
      <c r="F1528" s="20">
        <f t="shared" ref="F1528:G1533" si="203">C1528-D1528</f>
        <v>38000</v>
      </c>
      <c r="G1528" s="20">
        <f t="shared" si="203"/>
        <v>399960</v>
      </c>
    </row>
    <row r="1529" spans="1:7" ht="15" customHeight="1" x14ac:dyDescent="0.25">
      <c r="A1529" s="15" t="s">
        <v>59</v>
      </c>
      <c r="B1529" s="12">
        <v>50203010</v>
      </c>
      <c r="C1529" s="16">
        <v>30000</v>
      </c>
      <c r="D1529" s="16">
        <v>30000</v>
      </c>
      <c r="E1529" s="16">
        <v>0</v>
      </c>
      <c r="F1529" s="16">
        <f t="shared" si="203"/>
        <v>0</v>
      </c>
      <c r="G1529" s="16">
        <f t="shared" si="203"/>
        <v>30000</v>
      </c>
    </row>
    <row r="1530" spans="1:7" ht="15" customHeight="1" x14ac:dyDescent="0.25">
      <c r="A1530" s="15" t="s">
        <v>63</v>
      </c>
      <c r="B1530" s="12">
        <v>50203990</v>
      </c>
      <c r="C1530" s="16">
        <v>10000</v>
      </c>
      <c r="D1530" s="16">
        <v>10000</v>
      </c>
      <c r="E1530" s="16">
        <v>0</v>
      </c>
      <c r="F1530" s="16">
        <f t="shared" si="203"/>
        <v>0</v>
      </c>
      <c r="G1530" s="16">
        <f t="shared" si="203"/>
        <v>10000</v>
      </c>
    </row>
    <row r="1531" spans="1:7" ht="15" customHeight="1" x14ac:dyDescent="0.25">
      <c r="A1531" s="15" t="s">
        <v>103</v>
      </c>
      <c r="B1531" s="12">
        <v>50205030</v>
      </c>
      <c r="C1531" s="16">
        <v>33000</v>
      </c>
      <c r="D1531" s="16">
        <v>15000</v>
      </c>
      <c r="E1531" s="16">
        <v>0</v>
      </c>
      <c r="F1531" s="16">
        <f t="shared" si="203"/>
        <v>18000</v>
      </c>
      <c r="G1531" s="16">
        <f t="shared" si="203"/>
        <v>15000</v>
      </c>
    </row>
    <row r="1532" spans="1:7" ht="15" customHeight="1" x14ac:dyDescent="0.25">
      <c r="A1532" s="15" t="s">
        <v>76</v>
      </c>
      <c r="B1532" s="12">
        <v>50299020</v>
      </c>
      <c r="C1532" s="16">
        <v>40000</v>
      </c>
      <c r="D1532" s="16">
        <v>20000</v>
      </c>
      <c r="E1532" s="16">
        <v>0</v>
      </c>
      <c r="F1532" s="16">
        <f t="shared" si="203"/>
        <v>20000</v>
      </c>
      <c r="G1532" s="16">
        <f t="shared" si="203"/>
        <v>20000</v>
      </c>
    </row>
    <row r="1533" spans="1:7" ht="15" customHeight="1" x14ac:dyDescent="0.25">
      <c r="A1533" s="15" t="s">
        <v>77</v>
      </c>
      <c r="B1533" s="12">
        <v>50299030</v>
      </c>
      <c r="C1533" s="16">
        <v>324960</v>
      </c>
      <c r="D1533" s="16">
        <v>324960</v>
      </c>
      <c r="E1533" s="16">
        <v>0</v>
      </c>
      <c r="F1533" s="16">
        <f t="shared" si="203"/>
        <v>0</v>
      </c>
      <c r="G1533" s="16">
        <f t="shared" si="203"/>
        <v>324960</v>
      </c>
    </row>
    <row r="1534" spans="1:7" ht="15" customHeight="1" x14ac:dyDescent="0.25">
      <c r="B1534" s="12"/>
    </row>
    <row r="1535" spans="1:7" s="18" customFormat="1" ht="15" customHeight="1" x14ac:dyDescent="0.25">
      <c r="A1535" s="18" t="s">
        <v>361</v>
      </c>
      <c r="B1535" s="19"/>
      <c r="C1535" s="20">
        <v>4494400</v>
      </c>
      <c r="D1535" s="20">
        <v>4343200</v>
      </c>
      <c r="E1535" s="20">
        <v>0</v>
      </c>
      <c r="F1535" s="20">
        <f t="shared" ref="F1535:G1545" si="204">C1535-D1535</f>
        <v>151200</v>
      </c>
      <c r="G1535" s="20">
        <f t="shared" si="204"/>
        <v>4343200</v>
      </c>
    </row>
    <row r="1536" spans="1:7" ht="15" customHeight="1" x14ac:dyDescent="0.25">
      <c r="A1536" s="15" t="s">
        <v>57</v>
      </c>
      <c r="B1536" s="12">
        <v>50201010</v>
      </c>
      <c r="C1536" s="16">
        <v>100000</v>
      </c>
      <c r="D1536" s="16">
        <v>20000</v>
      </c>
      <c r="E1536" s="16">
        <v>0</v>
      </c>
      <c r="F1536" s="16">
        <f t="shared" si="204"/>
        <v>80000</v>
      </c>
      <c r="G1536" s="16">
        <f t="shared" si="204"/>
        <v>20000</v>
      </c>
    </row>
    <row r="1537" spans="1:7" ht="15" customHeight="1" x14ac:dyDescent="0.25">
      <c r="A1537" s="15" t="s">
        <v>59</v>
      </c>
      <c r="B1537" s="12">
        <v>50203010</v>
      </c>
      <c r="C1537" s="16">
        <v>50000</v>
      </c>
      <c r="D1537" s="16">
        <v>50000</v>
      </c>
      <c r="E1537" s="16">
        <v>0</v>
      </c>
      <c r="F1537" s="16">
        <f t="shared" si="204"/>
        <v>0</v>
      </c>
      <c r="G1537" s="16">
        <f t="shared" si="204"/>
        <v>50000</v>
      </c>
    </row>
    <row r="1538" spans="1:7" ht="15" customHeight="1" x14ac:dyDescent="0.25">
      <c r="A1538" s="15" t="s">
        <v>351</v>
      </c>
      <c r="B1538" s="12">
        <v>50203070</v>
      </c>
      <c r="C1538" s="16">
        <v>3000000</v>
      </c>
      <c r="D1538" s="16">
        <v>3000000</v>
      </c>
      <c r="E1538" s="16">
        <v>0</v>
      </c>
      <c r="F1538" s="16">
        <f t="shared" si="204"/>
        <v>0</v>
      </c>
      <c r="G1538" s="16">
        <f t="shared" si="204"/>
        <v>3000000</v>
      </c>
    </row>
    <row r="1539" spans="1:7" ht="15" customHeight="1" x14ac:dyDescent="0.25">
      <c r="A1539" s="15" t="s">
        <v>352</v>
      </c>
      <c r="B1539" s="12">
        <v>50203080</v>
      </c>
      <c r="C1539" s="16">
        <v>796500</v>
      </c>
      <c r="D1539" s="16">
        <v>796500</v>
      </c>
      <c r="E1539" s="16">
        <v>0</v>
      </c>
      <c r="F1539" s="16">
        <f t="shared" si="204"/>
        <v>0</v>
      </c>
      <c r="G1539" s="16">
        <f t="shared" si="204"/>
        <v>796500</v>
      </c>
    </row>
    <row r="1540" spans="1:7" ht="15" customHeight="1" x14ac:dyDescent="0.25">
      <c r="A1540" s="15" t="s">
        <v>62</v>
      </c>
      <c r="B1540" s="12">
        <v>50203210</v>
      </c>
      <c r="C1540" s="16">
        <v>15200</v>
      </c>
      <c r="D1540" s="16">
        <v>15200</v>
      </c>
      <c r="E1540" s="16">
        <v>0</v>
      </c>
      <c r="F1540" s="16">
        <f t="shared" si="204"/>
        <v>0</v>
      </c>
      <c r="G1540" s="16">
        <f t="shared" si="204"/>
        <v>15200</v>
      </c>
    </row>
    <row r="1541" spans="1:7" ht="15" customHeight="1" x14ac:dyDescent="0.25">
      <c r="A1541" s="15" t="s">
        <v>111</v>
      </c>
      <c r="B1541" s="12">
        <v>50203220</v>
      </c>
      <c r="C1541" s="16">
        <v>19200</v>
      </c>
      <c r="D1541" s="16">
        <v>19200</v>
      </c>
      <c r="E1541" s="16">
        <v>0</v>
      </c>
      <c r="F1541" s="16">
        <f t="shared" si="204"/>
        <v>0</v>
      </c>
      <c r="G1541" s="16">
        <f t="shared" si="204"/>
        <v>19200</v>
      </c>
    </row>
    <row r="1542" spans="1:7" ht="15" customHeight="1" x14ac:dyDescent="0.25">
      <c r="A1542" s="15" t="s">
        <v>63</v>
      </c>
      <c r="B1542" s="12">
        <v>50203990</v>
      </c>
      <c r="C1542" s="16">
        <v>115600</v>
      </c>
      <c r="D1542" s="16">
        <v>115600</v>
      </c>
      <c r="E1542" s="16">
        <v>0</v>
      </c>
      <c r="F1542" s="16">
        <f t="shared" si="204"/>
        <v>0</v>
      </c>
      <c r="G1542" s="16">
        <f t="shared" si="204"/>
        <v>115600</v>
      </c>
    </row>
    <row r="1543" spans="1:7" ht="15" customHeight="1" x14ac:dyDescent="0.25">
      <c r="A1543" s="15" t="s">
        <v>67</v>
      </c>
      <c r="B1543" s="12">
        <v>50211990</v>
      </c>
      <c r="C1543" s="16">
        <v>71200</v>
      </c>
      <c r="D1543" s="16">
        <v>0</v>
      </c>
      <c r="E1543" s="16">
        <v>0</v>
      </c>
      <c r="F1543" s="16">
        <f t="shared" si="204"/>
        <v>71200</v>
      </c>
      <c r="G1543" s="16">
        <f t="shared" si="204"/>
        <v>0</v>
      </c>
    </row>
    <row r="1544" spans="1:7" ht="15" customHeight="1" x14ac:dyDescent="0.25">
      <c r="A1544" s="15" t="s">
        <v>356</v>
      </c>
      <c r="B1544" s="12">
        <v>50216010</v>
      </c>
      <c r="C1544" s="16">
        <v>150000</v>
      </c>
      <c r="D1544" s="16">
        <v>150000</v>
      </c>
      <c r="E1544" s="16">
        <v>0</v>
      </c>
      <c r="F1544" s="16">
        <f t="shared" si="204"/>
        <v>0</v>
      </c>
      <c r="G1544" s="16">
        <f t="shared" si="204"/>
        <v>150000</v>
      </c>
    </row>
    <row r="1545" spans="1:7" ht="15" customHeight="1" x14ac:dyDescent="0.25">
      <c r="A1545" s="15" t="s">
        <v>77</v>
      </c>
      <c r="B1545" s="12">
        <v>50299030</v>
      </c>
      <c r="C1545" s="16">
        <v>176700</v>
      </c>
      <c r="D1545" s="16">
        <v>176700</v>
      </c>
      <c r="E1545" s="16">
        <v>0</v>
      </c>
      <c r="F1545" s="16">
        <f t="shared" si="204"/>
        <v>0</v>
      </c>
      <c r="G1545" s="16">
        <f t="shared" si="204"/>
        <v>176700</v>
      </c>
    </row>
    <row r="1546" spans="1:7" ht="15" customHeight="1" x14ac:dyDescent="0.25">
      <c r="B1546" s="12"/>
    </row>
    <row r="1547" spans="1:7" s="18" customFormat="1" ht="15" customHeight="1" x14ac:dyDescent="0.25">
      <c r="A1547" s="18" t="s">
        <v>362</v>
      </c>
      <c r="B1547" s="19"/>
      <c r="C1547" s="20">
        <v>294000</v>
      </c>
      <c r="D1547" s="20">
        <v>294000</v>
      </c>
      <c r="E1547" s="20">
        <v>0</v>
      </c>
      <c r="F1547" s="20">
        <f t="shared" ref="F1547:G1549" si="205">C1547-D1547</f>
        <v>0</v>
      </c>
      <c r="G1547" s="20">
        <f t="shared" si="205"/>
        <v>294000</v>
      </c>
    </row>
    <row r="1548" spans="1:7" ht="15" customHeight="1" x14ac:dyDescent="0.25">
      <c r="A1548" s="15" t="s">
        <v>58</v>
      </c>
      <c r="B1548" s="12">
        <v>50202010</v>
      </c>
      <c r="C1548" s="16">
        <v>150000</v>
      </c>
      <c r="D1548" s="16">
        <v>150000</v>
      </c>
      <c r="E1548" s="16">
        <v>0</v>
      </c>
      <c r="F1548" s="16">
        <f t="shared" si="205"/>
        <v>0</v>
      </c>
      <c r="G1548" s="16">
        <f t="shared" si="205"/>
        <v>150000</v>
      </c>
    </row>
    <row r="1549" spans="1:7" ht="15" customHeight="1" x14ac:dyDescent="0.25">
      <c r="A1549" s="15" t="s">
        <v>77</v>
      </c>
      <c r="B1549" s="12">
        <v>50299030</v>
      </c>
      <c r="C1549" s="16">
        <v>144000</v>
      </c>
      <c r="D1549" s="16">
        <v>144000</v>
      </c>
      <c r="E1549" s="16">
        <v>0</v>
      </c>
      <c r="F1549" s="16">
        <f t="shared" si="205"/>
        <v>0</v>
      </c>
      <c r="G1549" s="16">
        <f t="shared" si="205"/>
        <v>144000</v>
      </c>
    </row>
    <row r="1550" spans="1:7" ht="15" customHeight="1" x14ac:dyDescent="0.25">
      <c r="B1550" s="12"/>
    </row>
    <row r="1551" spans="1:7" s="18" customFormat="1" ht="15" customHeight="1" x14ac:dyDescent="0.25">
      <c r="A1551" s="18" t="s">
        <v>363</v>
      </c>
      <c r="B1551" s="19"/>
      <c r="C1551" s="20">
        <v>1784633</v>
      </c>
      <c r="D1551" s="20">
        <v>1734633</v>
      </c>
      <c r="E1551" s="20">
        <v>0</v>
      </c>
      <c r="F1551" s="20">
        <f t="shared" ref="F1551:G1562" si="206">C1551-D1551</f>
        <v>50000</v>
      </c>
      <c r="G1551" s="20">
        <f t="shared" si="206"/>
        <v>1734633</v>
      </c>
    </row>
    <row r="1552" spans="1:7" ht="15" customHeight="1" x14ac:dyDescent="0.25">
      <c r="A1552" s="15" t="s">
        <v>57</v>
      </c>
      <c r="B1552" s="12">
        <v>50201010</v>
      </c>
      <c r="C1552" s="16">
        <v>21000</v>
      </c>
      <c r="D1552" s="16">
        <v>21000</v>
      </c>
      <c r="E1552" s="16">
        <v>0</v>
      </c>
      <c r="F1552" s="16">
        <f t="shared" si="206"/>
        <v>0</v>
      </c>
      <c r="G1552" s="16">
        <f t="shared" si="206"/>
        <v>21000</v>
      </c>
    </row>
    <row r="1553" spans="1:7" ht="15" customHeight="1" x14ac:dyDescent="0.25">
      <c r="A1553" s="15" t="s">
        <v>58</v>
      </c>
      <c r="B1553" s="12">
        <v>50202010</v>
      </c>
      <c r="C1553" s="16">
        <v>10000</v>
      </c>
      <c r="D1553" s="16">
        <v>10000</v>
      </c>
      <c r="E1553" s="16">
        <v>0</v>
      </c>
      <c r="F1553" s="16">
        <f t="shared" si="206"/>
        <v>0</v>
      </c>
      <c r="G1553" s="16">
        <f t="shared" si="206"/>
        <v>10000</v>
      </c>
    </row>
    <row r="1554" spans="1:7" ht="15" customHeight="1" x14ac:dyDescent="0.25">
      <c r="A1554" s="15" t="s">
        <v>59</v>
      </c>
      <c r="B1554" s="12">
        <v>50203010</v>
      </c>
      <c r="C1554" s="16">
        <v>24500</v>
      </c>
      <c r="D1554" s="16">
        <v>24500</v>
      </c>
      <c r="E1554" s="16">
        <v>0</v>
      </c>
      <c r="F1554" s="16">
        <f t="shared" si="206"/>
        <v>0</v>
      </c>
      <c r="G1554" s="16">
        <f t="shared" si="206"/>
        <v>24500</v>
      </c>
    </row>
    <row r="1555" spans="1:7" ht="15" customHeight="1" x14ac:dyDescent="0.25">
      <c r="A1555" s="15" t="s">
        <v>351</v>
      </c>
      <c r="B1555" s="12">
        <v>50203070</v>
      </c>
      <c r="C1555" s="16">
        <v>975802</v>
      </c>
      <c r="D1555" s="16">
        <v>975802</v>
      </c>
      <c r="E1555" s="16">
        <v>0</v>
      </c>
      <c r="F1555" s="16">
        <f t="shared" si="206"/>
        <v>0</v>
      </c>
      <c r="G1555" s="16">
        <f t="shared" si="206"/>
        <v>975802</v>
      </c>
    </row>
    <row r="1556" spans="1:7" ht="15" customHeight="1" x14ac:dyDescent="0.25">
      <c r="A1556" s="15" t="s">
        <v>352</v>
      </c>
      <c r="B1556" s="12">
        <v>50203080</v>
      </c>
      <c r="C1556" s="16">
        <v>43000</v>
      </c>
      <c r="D1556" s="16">
        <v>43000</v>
      </c>
      <c r="E1556" s="16">
        <v>0</v>
      </c>
      <c r="F1556" s="16">
        <f t="shared" si="206"/>
        <v>0</v>
      </c>
      <c r="G1556" s="16">
        <f t="shared" si="206"/>
        <v>43000</v>
      </c>
    </row>
    <row r="1557" spans="1:7" ht="15" customHeight="1" x14ac:dyDescent="0.25">
      <c r="A1557" s="15" t="s">
        <v>62</v>
      </c>
      <c r="B1557" s="12">
        <v>50203210</v>
      </c>
      <c r="C1557" s="16">
        <v>43000</v>
      </c>
      <c r="D1557" s="16">
        <v>43000</v>
      </c>
      <c r="E1557" s="16">
        <v>0</v>
      </c>
      <c r="F1557" s="16">
        <f t="shared" si="206"/>
        <v>0</v>
      </c>
      <c r="G1557" s="16">
        <f t="shared" si="206"/>
        <v>43000</v>
      </c>
    </row>
    <row r="1558" spans="1:7" ht="15" customHeight="1" x14ac:dyDescent="0.25">
      <c r="A1558" s="15" t="s">
        <v>111</v>
      </c>
      <c r="B1558" s="12">
        <v>50203220</v>
      </c>
      <c r="C1558" s="16">
        <v>7000</v>
      </c>
      <c r="D1558" s="16">
        <v>7000</v>
      </c>
      <c r="E1558" s="16">
        <v>0</v>
      </c>
      <c r="F1558" s="16">
        <f t="shared" si="206"/>
        <v>0</v>
      </c>
      <c r="G1558" s="16">
        <f t="shared" si="206"/>
        <v>7000</v>
      </c>
    </row>
    <row r="1559" spans="1:7" ht="15" customHeight="1" x14ac:dyDescent="0.25">
      <c r="A1559" s="15" t="s">
        <v>63</v>
      </c>
      <c r="B1559" s="12">
        <v>50203990</v>
      </c>
      <c r="C1559" s="16">
        <v>14500</v>
      </c>
      <c r="D1559" s="16">
        <v>14500</v>
      </c>
      <c r="E1559" s="16">
        <v>0</v>
      </c>
      <c r="F1559" s="16">
        <f t="shared" si="206"/>
        <v>0</v>
      </c>
      <c r="G1559" s="16">
        <f t="shared" si="206"/>
        <v>14500</v>
      </c>
    </row>
    <row r="1560" spans="1:7" ht="15" customHeight="1" x14ac:dyDescent="0.25">
      <c r="A1560" s="15" t="s">
        <v>67</v>
      </c>
      <c r="B1560" s="12">
        <v>50211990</v>
      </c>
      <c r="C1560" s="16">
        <v>100300</v>
      </c>
      <c r="D1560" s="16">
        <v>50300</v>
      </c>
      <c r="E1560" s="16">
        <v>0</v>
      </c>
      <c r="F1560" s="16">
        <f t="shared" si="206"/>
        <v>50000</v>
      </c>
      <c r="G1560" s="16">
        <f t="shared" si="206"/>
        <v>50300</v>
      </c>
    </row>
    <row r="1561" spans="1:7" ht="15" customHeight="1" x14ac:dyDescent="0.25">
      <c r="A1561" s="15" t="s">
        <v>356</v>
      </c>
      <c r="B1561" s="12">
        <v>50216010</v>
      </c>
      <c r="C1561" s="16">
        <v>48791</v>
      </c>
      <c r="D1561" s="16">
        <v>48791</v>
      </c>
      <c r="E1561" s="16">
        <v>0</v>
      </c>
      <c r="F1561" s="16">
        <f t="shared" si="206"/>
        <v>0</v>
      </c>
      <c r="G1561" s="16">
        <f t="shared" si="206"/>
        <v>48791</v>
      </c>
    </row>
    <row r="1562" spans="1:7" ht="15" customHeight="1" x14ac:dyDescent="0.25">
      <c r="A1562" s="15" t="s">
        <v>77</v>
      </c>
      <c r="B1562" s="12">
        <v>50299030</v>
      </c>
      <c r="C1562" s="16">
        <v>496740</v>
      </c>
      <c r="D1562" s="16">
        <v>496740</v>
      </c>
      <c r="E1562" s="16">
        <v>0</v>
      </c>
      <c r="F1562" s="16">
        <f t="shared" si="206"/>
        <v>0</v>
      </c>
      <c r="G1562" s="16">
        <f t="shared" si="206"/>
        <v>496740</v>
      </c>
    </row>
    <row r="1563" spans="1:7" ht="15" customHeight="1" x14ac:dyDescent="0.25">
      <c r="B1563" s="12"/>
    </row>
    <row r="1564" spans="1:7" s="18" customFormat="1" ht="15" customHeight="1" x14ac:dyDescent="0.25">
      <c r="A1564" s="18" t="s">
        <v>364</v>
      </c>
      <c r="B1564" s="19" t="s">
        <v>10</v>
      </c>
      <c r="C1564" s="20">
        <v>349125</v>
      </c>
      <c r="D1564" s="20">
        <v>349125</v>
      </c>
      <c r="E1564" s="20">
        <v>0</v>
      </c>
      <c r="F1564" s="20">
        <f t="shared" ref="F1564:G1572" si="207">C1564-D1564</f>
        <v>0</v>
      </c>
      <c r="G1564" s="20">
        <f t="shared" si="207"/>
        <v>349125</v>
      </c>
    </row>
    <row r="1565" spans="1:7" ht="15" customHeight="1" x14ac:dyDescent="0.25">
      <c r="A1565" s="15" t="s">
        <v>59</v>
      </c>
      <c r="B1565" s="12">
        <v>50203010</v>
      </c>
      <c r="C1565" s="16">
        <v>9225</v>
      </c>
      <c r="D1565" s="16">
        <v>9225</v>
      </c>
      <c r="E1565" s="16">
        <v>0</v>
      </c>
      <c r="F1565" s="16">
        <f t="shared" si="207"/>
        <v>0</v>
      </c>
      <c r="G1565" s="16">
        <f t="shared" si="207"/>
        <v>9225</v>
      </c>
    </row>
    <row r="1566" spans="1:7" ht="15" customHeight="1" x14ac:dyDescent="0.25">
      <c r="A1566" s="15" t="s">
        <v>351</v>
      </c>
      <c r="B1566" s="12">
        <v>50203070</v>
      </c>
      <c r="C1566" s="16">
        <v>150000</v>
      </c>
      <c r="D1566" s="16">
        <v>150000</v>
      </c>
      <c r="E1566" s="16">
        <v>0</v>
      </c>
      <c r="F1566" s="16">
        <f t="shared" si="207"/>
        <v>0</v>
      </c>
      <c r="G1566" s="16">
        <f t="shared" si="207"/>
        <v>150000</v>
      </c>
    </row>
    <row r="1567" spans="1:7" ht="15" customHeight="1" x14ac:dyDescent="0.25">
      <c r="A1567" s="15" t="s">
        <v>352</v>
      </c>
      <c r="B1567" s="12">
        <v>50203080</v>
      </c>
      <c r="C1567" s="16">
        <v>100000</v>
      </c>
      <c r="D1567" s="16">
        <v>100000</v>
      </c>
      <c r="E1567" s="16">
        <v>0</v>
      </c>
      <c r="F1567" s="16">
        <f t="shared" si="207"/>
        <v>0</v>
      </c>
      <c r="G1567" s="16">
        <f t="shared" si="207"/>
        <v>100000</v>
      </c>
    </row>
    <row r="1568" spans="1:7" ht="15" customHeight="1" x14ac:dyDescent="0.25">
      <c r="A1568" s="15" t="s">
        <v>62</v>
      </c>
      <c r="B1568" s="12">
        <v>50203210</v>
      </c>
      <c r="C1568" s="16">
        <v>1385</v>
      </c>
      <c r="D1568" s="16">
        <v>1385</v>
      </c>
      <c r="E1568" s="16">
        <v>0</v>
      </c>
      <c r="F1568" s="16">
        <f t="shared" si="207"/>
        <v>0</v>
      </c>
      <c r="G1568" s="16">
        <f t="shared" si="207"/>
        <v>1385</v>
      </c>
    </row>
    <row r="1569" spans="1:7" ht="15" customHeight="1" x14ac:dyDescent="0.25">
      <c r="A1569" s="15" t="s">
        <v>63</v>
      </c>
      <c r="B1569" s="12">
        <v>50203990</v>
      </c>
      <c r="C1569" s="16">
        <v>9390</v>
      </c>
      <c r="D1569" s="16">
        <v>9390</v>
      </c>
      <c r="E1569" s="16">
        <v>0</v>
      </c>
      <c r="F1569" s="16">
        <f t="shared" si="207"/>
        <v>0</v>
      </c>
      <c r="G1569" s="16">
        <f t="shared" si="207"/>
        <v>9390</v>
      </c>
    </row>
    <row r="1570" spans="1:7" ht="15" customHeight="1" x14ac:dyDescent="0.25">
      <c r="A1570" s="15" t="s">
        <v>356</v>
      </c>
      <c r="B1570" s="12">
        <v>50216010</v>
      </c>
      <c r="C1570" s="16">
        <v>7500</v>
      </c>
      <c r="D1570" s="16">
        <v>7500</v>
      </c>
      <c r="E1570" s="16">
        <v>0</v>
      </c>
      <c r="F1570" s="16">
        <f t="shared" si="207"/>
        <v>0</v>
      </c>
      <c r="G1570" s="16">
        <f t="shared" si="207"/>
        <v>7500</v>
      </c>
    </row>
    <row r="1571" spans="1:7" ht="15" customHeight="1" x14ac:dyDescent="0.25">
      <c r="A1571" s="15" t="s">
        <v>76</v>
      </c>
      <c r="B1571" s="12">
        <v>50299020</v>
      </c>
      <c r="C1571" s="16">
        <v>5000</v>
      </c>
      <c r="D1571" s="16">
        <v>5000</v>
      </c>
      <c r="E1571" s="16">
        <v>0</v>
      </c>
      <c r="F1571" s="16">
        <f t="shared" si="207"/>
        <v>0</v>
      </c>
      <c r="G1571" s="16">
        <f t="shared" si="207"/>
        <v>5000</v>
      </c>
    </row>
    <row r="1572" spans="1:7" ht="15" customHeight="1" x14ac:dyDescent="0.25">
      <c r="A1572" s="15" t="s">
        <v>77</v>
      </c>
      <c r="B1572" s="12">
        <v>50299030</v>
      </c>
      <c r="C1572" s="16">
        <v>66625</v>
      </c>
      <c r="D1572" s="16">
        <v>66625</v>
      </c>
      <c r="E1572" s="16">
        <v>0</v>
      </c>
      <c r="F1572" s="16">
        <f t="shared" si="207"/>
        <v>0</v>
      </c>
      <c r="G1572" s="16">
        <f t="shared" si="207"/>
        <v>66625</v>
      </c>
    </row>
    <row r="1573" spans="1:7" ht="15" customHeight="1" x14ac:dyDescent="0.25">
      <c r="B1573" s="12"/>
    </row>
    <row r="1574" spans="1:7" s="18" customFormat="1" ht="15" customHeight="1" x14ac:dyDescent="0.25">
      <c r="A1574" s="18" t="s">
        <v>365</v>
      </c>
      <c r="B1574" s="19" t="s">
        <v>10</v>
      </c>
      <c r="C1574" s="20">
        <v>230958</v>
      </c>
      <c r="D1574" s="20">
        <v>128183</v>
      </c>
      <c r="E1574" s="20">
        <v>0</v>
      </c>
      <c r="F1574" s="20">
        <f t="shared" ref="F1574:G1579" si="208">C1574-D1574</f>
        <v>102775</v>
      </c>
      <c r="G1574" s="20">
        <f t="shared" si="208"/>
        <v>128183</v>
      </c>
    </row>
    <row r="1575" spans="1:7" ht="15" customHeight="1" x14ac:dyDescent="0.25">
      <c r="A1575" s="15" t="s">
        <v>59</v>
      </c>
      <c r="B1575" s="12">
        <v>50203010</v>
      </c>
      <c r="C1575" s="16">
        <v>74393</v>
      </c>
      <c r="D1575" s="16">
        <v>45000</v>
      </c>
      <c r="E1575" s="16">
        <v>0</v>
      </c>
      <c r="F1575" s="16">
        <f t="shared" si="208"/>
        <v>29393</v>
      </c>
      <c r="G1575" s="16">
        <f t="shared" si="208"/>
        <v>45000</v>
      </c>
    </row>
    <row r="1576" spans="1:7" ht="15" customHeight="1" x14ac:dyDescent="0.25">
      <c r="A1576" s="15" t="s">
        <v>62</v>
      </c>
      <c r="B1576" s="12">
        <v>50203210</v>
      </c>
      <c r="C1576" s="16">
        <v>5607</v>
      </c>
      <c r="D1576" s="16">
        <v>5607</v>
      </c>
      <c r="E1576" s="16">
        <v>0</v>
      </c>
      <c r="F1576" s="16">
        <f t="shared" si="208"/>
        <v>0</v>
      </c>
      <c r="G1576" s="16">
        <f t="shared" si="208"/>
        <v>5607</v>
      </c>
    </row>
    <row r="1577" spans="1:7" ht="15" customHeight="1" x14ac:dyDescent="0.25">
      <c r="A1577" s="15" t="s">
        <v>63</v>
      </c>
      <c r="B1577" s="12">
        <v>50203990</v>
      </c>
      <c r="C1577" s="16">
        <v>26488</v>
      </c>
      <c r="D1577" s="16">
        <v>16556</v>
      </c>
      <c r="E1577" s="16">
        <v>0</v>
      </c>
      <c r="F1577" s="16">
        <f t="shared" si="208"/>
        <v>9932</v>
      </c>
      <c r="G1577" s="16">
        <f t="shared" si="208"/>
        <v>16556</v>
      </c>
    </row>
    <row r="1578" spans="1:7" ht="15" customHeight="1" x14ac:dyDescent="0.25">
      <c r="A1578" s="15" t="s">
        <v>67</v>
      </c>
      <c r="B1578" s="12">
        <v>50211990</v>
      </c>
      <c r="C1578" s="16">
        <v>14000</v>
      </c>
      <c r="D1578" s="16">
        <v>0</v>
      </c>
      <c r="E1578" s="16">
        <v>0</v>
      </c>
      <c r="F1578" s="16">
        <f t="shared" si="208"/>
        <v>14000</v>
      </c>
      <c r="G1578" s="16">
        <f t="shared" si="208"/>
        <v>0</v>
      </c>
    </row>
    <row r="1579" spans="1:7" ht="15" customHeight="1" x14ac:dyDescent="0.25">
      <c r="A1579" s="15" t="s">
        <v>77</v>
      </c>
      <c r="B1579" s="12">
        <v>50299030</v>
      </c>
      <c r="C1579" s="16">
        <v>110470</v>
      </c>
      <c r="D1579" s="16">
        <v>61020</v>
      </c>
      <c r="E1579" s="16">
        <v>0</v>
      </c>
      <c r="F1579" s="16">
        <f t="shared" si="208"/>
        <v>49450</v>
      </c>
      <c r="G1579" s="16">
        <f t="shared" si="208"/>
        <v>61020</v>
      </c>
    </row>
    <row r="1580" spans="1:7" ht="15" customHeight="1" x14ac:dyDescent="0.25">
      <c r="B1580" s="12"/>
    </row>
    <row r="1581" spans="1:7" s="18" customFormat="1" ht="15" customHeight="1" x14ac:dyDescent="0.25">
      <c r="A1581" s="18" t="s">
        <v>366</v>
      </c>
      <c r="B1581" s="19" t="s">
        <v>10</v>
      </c>
      <c r="C1581" s="20">
        <v>7682850</v>
      </c>
      <c r="D1581" s="20">
        <v>3710100</v>
      </c>
      <c r="E1581" s="20">
        <v>0</v>
      </c>
      <c r="F1581" s="20">
        <f t="shared" ref="F1581:G1592" si="209">C1581-D1581</f>
        <v>3972750</v>
      </c>
      <c r="G1581" s="20">
        <f t="shared" si="209"/>
        <v>3710100</v>
      </c>
    </row>
    <row r="1582" spans="1:7" ht="15" customHeight="1" x14ac:dyDescent="0.25">
      <c r="A1582" s="15" t="s">
        <v>58</v>
      </c>
      <c r="B1582" s="12">
        <v>50202010</v>
      </c>
      <c r="C1582" s="16">
        <v>236000</v>
      </c>
      <c r="D1582" s="16">
        <v>64000</v>
      </c>
      <c r="E1582" s="16">
        <v>0</v>
      </c>
      <c r="F1582" s="16">
        <f t="shared" si="209"/>
        <v>172000</v>
      </c>
      <c r="G1582" s="16">
        <f t="shared" si="209"/>
        <v>64000</v>
      </c>
    </row>
    <row r="1583" spans="1:7" ht="15" customHeight="1" x14ac:dyDescent="0.25">
      <c r="A1583" s="15" t="s">
        <v>59</v>
      </c>
      <c r="B1583" s="12">
        <v>50203010</v>
      </c>
      <c r="C1583" s="16">
        <v>99000</v>
      </c>
      <c r="D1583" s="16">
        <v>49500</v>
      </c>
      <c r="E1583" s="16">
        <v>0</v>
      </c>
      <c r="F1583" s="16">
        <f t="shared" si="209"/>
        <v>49500</v>
      </c>
      <c r="G1583" s="16">
        <f t="shared" si="209"/>
        <v>49500</v>
      </c>
    </row>
    <row r="1584" spans="1:7" ht="15" customHeight="1" x14ac:dyDescent="0.25">
      <c r="A1584" s="15" t="s">
        <v>60</v>
      </c>
      <c r="B1584" s="12">
        <v>50203050</v>
      </c>
      <c r="C1584" s="16">
        <v>953460</v>
      </c>
      <c r="D1584" s="16">
        <v>953460</v>
      </c>
      <c r="E1584" s="16">
        <v>0</v>
      </c>
      <c r="F1584" s="16">
        <f t="shared" si="209"/>
        <v>0</v>
      </c>
      <c r="G1584" s="16">
        <f t="shared" si="209"/>
        <v>953460</v>
      </c>
    </row>
    <row r="1585" spans="1:7" ht="15" customHeight="1" x14ac:dyDescent="0.25">
      <c r="A1585" s="15" t="s">
        <v>351</v>
      </c>
      <c r="B1585" s="12">
        <v>50203070</v>
      </c>
      <c r="C1585" s="16">
        <v>800000</v>
      </c>
      <c r="D1585" s="16">
        <v>554000</v>
      </c>
      <c r="E1585" s="16">
        <v>0</v>
      </c>
      <c r="F1585" s="16">
        <f t="shared" si="209"/>
        <v>246000</v>
      </c>
      <c r="G1585" s="16">
        <f t="shared" si="209"/>
        <v>554000</v>
      </c>
    </row>
    <row r="1586" spans="1:7" ht="15" customHeight="1" x14ac:dyDescent="0.25">
      <c r="A1586" s="15" t="s">
        <v>62</v>
      </c>
      <c r="B1586" s="12">
        <v>50203210</v>
      </c>
      <c r="C1586" s="16">
        <v>1000</v>
      </c>
      <c r="D1586" s="16">
        <v>1000</v>
      </c>
      <c r="E1586" s="16">
        <v>0</v>
      </c>
      <c r="F1586" s="16">
        <f t="shared" si="209"/>
        <v>0</v>
      </c>
      <c r="G1586" s="16">
        <f t="shared" si="209"/>
        <v>1000</v>
      </c>
    </row>
    <row r="1587" spans="1:7" ht="15" customHeight="1" x14ac:dyDescent="0.25">
      <c r="A1587" s="15" t="s">
        <v>63</v>
      </c>
      <c r="B1587" s="12">
        <v>50203990</v>
      </c>
      <c r="C1587" s="16">
        <v>251390</v>
      </c>
      <c r="D1587" s="16">
        <v>201140</v>
      </c>
      <c r="E1587" s="16">
        <v>0</v>
      </c>
      <c r="F1587" s="16">
        <f t="shared" si="209"/>
        <v>50250</v>
      </c>
      <c r="G1587" s="16">
        <f t="shared" si="209"/>
        <v>201140</v>
      </c>
    </row>
    <row r="1588" spans="1:7" ht="15" customHeight="1" x14ac:dyDescent="0.25">
      <c r="A1588" s="15" t="s">
        <v>117</v>
      </c>
      <c r="B1588" s="12">
        <v>50206020</v>
      </c>
      <c r="C1588" s="16">
        <v>130000</v>
      </c>
      <c r="D1588" s="16">
        <v>0</v>
      </c>
      <c r="E1588" s="16">
        <v>0</v>
      </c>
      <c r="F1588" s="16">
        <f t="shared" si="209"/>
        <v>130000</v>
      </c>
      <c r="G1588" s="16">
        <f t="shared" si="209"/>
        <v>0</v>
      </c>
    </row>
    <row r="1589" spans="1:7" ht="15" customHeight="1" x14ac:dyDescent="0.25">
      <c r="A1589" s="15" t="s">
        <v>67</v>
      </c>
      <c r="B1589" s="12">
        <v>50211990</v>
      </c>
      <c r="C1589" s="16">
        <v>4272000</v>
      </c>
      <c r="D1589" s="16">
        <v>1064500</v>
      </c>
      <c r="E1589" s="16">
        <v>0</v>
      </c>
      <c r="F1589" s="16">
        <f t="shared" si="209"/>
        <v>3207500</v>
      </c>
      <c r="G1589" s="16">
        <f t="shared" si="209"/>
        <v>1064500</v>
      </c>
    </row>
    <row r="1590" spans="1:7" ht="15" customHeight="1" x14ac:dyDescent="0.25">
      <c r="A1590" s="15" t="s">
        <v>356</v>
      </c>
      <c r="B1590" s="12">
        <v>50216010</v>
      </c>
      <c r="C1590" s="16">
        <v>40000</v>
      </c>
      <c r="D1590" s="16">
        <v>20000</v>
      </c>
      <c r="E1590" s="16">
        <v>0</v>
      </c>
      <c r="F1590" s="16">
        <f t="shared" si="209"/>
        <v>20000</v>
      </c>
      <c r="G1590" s="16">
        <f t="shared" si="209"/>
        <v>20000</v>
      </c>
    </row>
    <row r="1591" spans="1:7" ht="15" customHeight="1" x14ac:dyDescent="0.25">
      <c r="A1591" s="15" t="s">
        <v>77</v>
      </c>
      <c r="B1591" s="12">
        <v>50299030</v>
      </c>
      <c r="C1591" s="16">
        <v>800000</v>
      </c>
      <c r="D1591" s="16">
        <v>800000</v>
      </c>
      <c r="E1591" s="16">
        <v>0</v>
      </c>
      <c r="F1591" s="16">
        <f t="shared" si="209"/>
        <v>0</v>
      </c>
      <c r="G1591" s="16">
        <f t="shared" si="209"/>
        <v>800000</v>
      </c>
    </row>
    <row r="1592" spans="1:7" ht="15" customHeight="1" x14ac:dyDescent="0.25">
      <c r="A1592" s="15" t="s">
        <v>78</v>
      </c>
      <c r="B1592" s="12">
        <v>50299080</v>
      </c>
      <c r="C1592" s="16">
        <v>100000</v>
      </c>
      <c r="D1592" s="16">
        <v>2500</v>
      </c>
      <c r="E1592" s="16">
        <v>0</v>
      </c>
      <c r="F1592" s="16">
        <f t="shared" si="209"/>
        <v>97500</v>
      </c>
      <c r="G1592" s="16">
        <f t="shared" si="209"/>
        <v>2500</v>
      </c>
    </row>
    <row r="1593" spans="1:7" ht="15" customHeight="1" x14ac:dyDescent="0.25">
      <c r="B1593" s="12"/>
    </row>
    <row r="1594" spans="1:7" ht="15" customHeight="1" x14ac:dyDescent="0.25">
      <c r="A1594" s="15" t="s">
        <v>367</v>
      </c>
      <c r="B1594" s="12" t="s">
        <v>10</v>
      </c>
      <c r="C1594" s="16">
        <v>341518292</v>
      </c>
      <c r="D1594" s="16">
        <v>164323097.69999999</v>
      </c>
      <c r="E1594" s="16">
        <v>105958257.2</v>
      </c>
      <c r="F1594" s="16">
        <f t="shared" ref="F1594:G1596" si="210">C1594-D1594</f>
        <v>177195194.30000001</v>
      </c>
      <c r="G1594" s="16">
        <f t="shared" si="210"/>
        <v>58364840.499999985</v>
      </c>
    </row>
    <row r="1595" spans="1:7" ht="15" customHeight="1" x14ac:dyDescent="0.25">
      <c r="A1595" s="15" t="s">
        <v>17</v>
      </c>
      <c r="B1595" s="12" t="s">
        <v>10</v>
      </c>
      <c r="C1595" s="16">
        <v>28851262</v>
      </c>
      <c r="D1595" s="16">
        <v>28851262</v>
      </c>
      <c r="E1595" s="16">
        <v>5321463.09</v>
      </c>
      <c r="F1595" s="16">
        <f t="shared" si="210"/>
        <v>0</v>
      </c>
      <c r="G1595" s="16">
        <f t="shared" si="210"/>
        <v>23529798.91</v>
      </c>
    </row>
    <row r="1596" spans="1:7" ht="15" customHeight="1" x14ac:dyDescent="0.25">
      <c r="A1596" s="15" t="s">
        <v>18</v>
      </c>
      <c r="B1596" s="12" t="s">
        <v>10</v>
      </c>
      <c r="C1596" s="16">
        <v>312667030</v>
      </c>
      <c r="D1596" s="16">
        <v>135471835.69999999</v>
      </c>
      <c r="E1596" s="16">
        <v>100636794.11</v>
      </c>
      <c r="F1596" s="16">
        <f t="shared" si="210"/>
        <v>177195194.30000001</v>
      </c>
      <c r="G1596" s="16">
        <f t="shared" si="210"/>
        <v>34835041.589999989</v>
      </c>
    </row>
    <row r="1597" spans="1:7" ht="15" customHeight="1" x14ac:dyDescent="0.25">
      <c r="B1597" s="12"/>
    </row>
    <row r="1598" spans="1:7" ht="15" customHeight="1" x14ac:dyDescent="0.25">
      <c r="A1598" s="18" t="s">
        <v>368</v>
      </c>
      <c r="B1598" s="19">
        <v>7611</v>
      </c>
      <c r="C1598" s="20">
        <v>341518292</v>
      </c>
      <c r="D1598" s="20">
        <v>164323097.69999999</v>
      </c>
      <c r="E1598" s="20">
        <v>105958257.2</v>
      </c>
      <c r="F1598" s="20">
        <f t="shared" ref="F1598:G1616" si="211">C1598-D1598</f>
        <v>177195194.30000001</v>
      </c>
      <c r="G1598" s="20">
        <f t="shared" si="211"/>
        <v>58364840.499999985</v>
      </c>
    </row>
    <row r="1599" spans="1:7" s="18" customFormat="1" ht="15" customHeight="1" x14ac:dyDescent="0.25">
      <c r="A1599" s="18" t="s">
        <v>22</v>
      </c>
      <c r="B1599" s="19">
        <v>100</v>
      </c>
      <c r="C1599" s="20">
        <v>28851262</v>
      </c>
      <c r="D1599" s="20">
        <v>28851262</v>
      </c>
      <c r="E1599" s="20">
        <v>5321463.09</v>
      </c>
      <c r="F1599" s="20">
        <f t="shared" si="211"/>
        <v>0</v>
      </c>
      <c r="G1599" s="20">
        <f t="shared" si="211"/>
        <v>23529798.91</v>
      </c>
    </row>
    <row r="1600" spans="1:7" ht="15" customHeight="1" x14ac:dyDescent="0.25">
      <c r="A1600" s="15" t="s">
        <v>23</v>
      </c>
      <c r="B1600" s="12">
        <v>50101010</v>
      </c>
      <c r="C1600" s="16">
        <v>16996656</v>
      </c>
      <c r="D1600" s="16">
        <v>16996656</v>
      </c>
      <c r="E1600" s="16">
        <v>3772651.72</v>
      </c>
      <c r="F1600" s="16">
        <f t="shared" si="211"/>
        <v>0</v>
      </c>
      <c r="G1600" s="16">
        <f t="shared" si="211"/>
        <v>13224004.279999999</v>
      </c>
    </row>
    <row r="1601" spans="1:7" ht="15" customHeight="1" x14ac:dyDescent="0.25">
      <c r="A1601" s="15" t="s">
        <v>25</v>
      </c>
      <c r="B1601" s="12">
        <v>50102010</v>
      </c>
      <c r="C1601" s="16">
        <v>1008000</v>
      </c>
      <c r="D1601" s="16">
        <v>1008000</v>
      </c>
      <c r="E1601" s="16">
        <v>227133.33</v>
      </c>
      <c r="F1601" s="16">
        <f t="shared" si="211"/>
        <v>0</v>
      </c>
      <c r="G1601" s="16">
        <f t="shared" si="211"/>
        <v>780866.67</v>
      </c>
    </row>
    <row r="1602" spans="1:7" ht="15" customHeight="1" x14ac:dyDescent="0.25">
      <c r="A1602" s="15" t="s">
        <v>26</v>
      </c>
      <c r="B1602" s="12">
        <v>50102020</v>
      </c>
      <c r="C1602" s="16">
        <v>216000</v>
      </c>
      <c r="D1602" s="16">
        <v>216000</v>
      </c>
      <c r="E1602" s="16">
        <v>28500</v>
      </c>
      <c r="F1602" s="16">
        <f t="shared" si="211"/>
        <v>0</v>
      </c>
      <c r="G1602" s="16">
        <f t="shared" si="211"/>
        <v>187500</v>
      </c>
    </row>
    <row r="1603" spans="1:7" ht="15" customHeight="1" x14ac:dyDescent="0.25">
      <c r="A1603" s="15" t="s">
        <v>27</v>
      </c>
      <c r="B1603" s="12">
        <v>50102030</v>
      </c>
      <c r="C1603" s="16">
        <v>216000</v>
      </c>
      <c r="D1603" s="16">
        <v>216000</v>
      </c>
      <c r="E1603" s="16">
        <v>0</v>
      </c>
      <c r="F1603" s="16">
        <f t="shared" si="211"/>
        <v>0</v>
      </c>
      <c r="G1603" s="16">
        <f t="shared" si="211"/>
        <v>216000</v>
      </c>
    </row>
    <row r="1604" spans="1:7" ht="15" customHeight="1" x14ac:dyDescent="0.25">
      <c r="A1604" s="15" t="s">
        <v>28</v>
      </c>
      <c r="B1604" s="12">
        <v>50102040</v>
      </c>
      <c r="C1604" s="16">
        <v>294000</v>
      </c>
      <c r="D1604" s="16">
        <v>294000</v>
      </c>
      <c r="E1604" s="16">
        <v>259000</v>
      </c>
      <c r="F1604" s="16">
        <f t="shared" si="211"/>
        <v>0</v>
      </c>
      <c r="G1604" s="16">
        <f t="shared" si="211"/>
        <v>35000</v>
      </c>
    </row>
    <row r="1605" spans="1:7" ht="15" customHeight="1" x14ac:dyDescent="0.25">
      <c r="A1605" s="15" t="s">
        <v>107</v>
      </c>
      <c r="B1605" s="12">
        <v>50102050</v>
      </c>
      <c r="C1605" s="16">
        <v>288000</v>
      </c>
      <c r="D1605" s="16">
        <v>288000</v>
      </c>
      <c r="E1605" s="16">
        <v>18300</v>
      </c>
      <c r="F1605" s="16">
        <f t="shared" si="211"/>
        <v>0</v>
      </c>
      <c r="G1605" s="16">
        <f t="shared" si="211"/>
        <v>269700</v>
      </c>
    </row>
    <row r="1606" spans="1:7" ht="15" customHeight="1" x14ac:dyDescent="0.25">
      <c r="A1606" s="15" t="s">
        <v>109</v>
      </c>
      <c r="B1606" s="12">
        <v>50102110</v>
      </c>
      <c r="C1606" s="16">
        <v>3630165</v>
      </c>
      <c r="D1606" s="16">
        <v>3630165</v>
      </c>
      <c r="E1606" s="16">
        <v>395364.58</v>
      </c>
      <c r="F1606" s="16">
        <f t="shared" si="211"/>
        <v>0</v>
      </c>
      <c r="G1606" s="16">
        <f t="shared" si="211"/>
        <v>3234800.42</v>
      </c>
    </row>
    <row r="1607" spans="1:7" ht="15" customHeight="1" x14ac:dyDescent="0.25">
      <c r="A1607" s="15" t="s">
        <v>30</v>
      </c>
      <c r="B1607" s="12">
        <v>50102120</v>
      </c>
      <c r="C1607" s="16">
        <v>50000</v>
      </c>
      <c r="D1607" s="16">
        <v>50000</v>
      </c>
      <c r="E1607" s="16">
        <v>40000</v>
      </c>
      <c r="F1607" s="16">
        <f t="shared" si="211"/>
        <v>0</v>
      </c>
      <c r="G1607" s="16">
        <f t="shared" si="211"/>
        <v>10000</v>
      </c>
    </row>
    <row r="1608" spans="1:7" ht="15" customHeight="1" x14ac:dyDescent="0.25">
      <c r="A1608" s="15" t="s">
        <v>32</v>
      </c>
      <c r="B1608" s="12">
        <v>50102140</v>
      </c>
      <c r="C1608" s="16">
        <v>1416388</v>
      </c>
      <c r="D1608" s="16">
        <v>1416388</v>
      </c>
      <c r="E1608" s="16">
        <v>0</v>
      </c>
      <c r="F1608" s="16">
        <f t="shared" si="211"/>
        <v>0</v>
      </c>
      <c r="G1608" s="16">
        <f t="shared" si="211"/>
        <v>1416388</v>
      </c>
    </row>
    <row r="1609" spans="1:7" ht="15" customHeight="1" x14ac:dyDescent="0.25">
      <c r="A1609" s="15" t="s">
        <v>33</v>
      </c>
      <c r="B1609" s="12">
        <v>50102150</v>
      </c>
      <c r="C1609" s="16">
        <v>210000</v>
      </c>
      <c r="D1609" s="16">
        <v>210000</v>
      </c>
      <c r="E1609" s="16">
        <v>0</v>
      </c>
      <c r="F1609" s="16">
        <f t="shared" si="211"/>
        <v>0</v>
      </c>
      <c r="G1609" s="16">
        <f t="shared" si="211"/>
        <v>210000</v>
      </c>
    </row>
    <row r="1610" spans="1:7" ht="15" customHeight="1" x14ac:dyDescent="0.25">
      <c r="A1610" s="15" t="s">
        <v>94</v>
      </c>
      <c r="B1610" s="12">
        <v>50102990</v>
      </c>
      <c r="C1610" s="16">
        <v>294000</v>
      </c>
      <c r="D1610" s="16">
        <v>294000</v>
      </c>
      <c r="E1610" s="16">
        <v>0</v>
      </c>
      <c r="F1610" s="16">
        <f t="shared" si="211"/>
        <v>0</v>
      </c>
      <c r="G1610" s="16">
        <f t="shared" si="211"/>
        <v>294000</v>
      </c>
    </row>
    <row r="1611" spans="1:7" ht="15" customHeight="1" x14ac:dyDescent="0.25">
      <c r="A1611" s="15" t="s">
        <v>152</v>
      </c>
      <c r="B1611" s="12">
        <v>50102990</v>
      </c>
      <c r="C1611" s="16">
        <v>1416388</v>
      </c>
      <c r="D1611" s="16">
        <v>1416388</v>
      </c>
      <c r="E1611" s="16">
        <v>0</v>
      </c>
      <c r="F1611" s="16">
        <f t="shared" si="211"/>
        <v>0</v>
      </c>
      <c r="G1611" s="16">
        <f t="shared" si="211"/>
        <v>1416388</v>
      </c>
    </row>
    <row r="1612" spans="1:7" ht="15" customHeight="1" x14ac:dyDescent="0.25">
      <c r="A1612" s="15" t="s">
        <v>36</v>
      </c>
      <c r="B1612" s="12">
        <v>50103010</v>
      </c>
      <c r="C1612" s="16">
        <v>2039599</v>
      </c>
      <c r="D1612" s="16">
        <v>2039599</v>
      </c>
      <c r="E1612" s="16">
        <v>454200.86</v>
      </c>
      <c r="F1612" s="16">
        <f t="shared" si="211"/>
        <v>0</v>
      </c>
      <c r="G1612" s="16">
        <f t="shared" si="211"/>
        <v>1585398.1400000001</v>
      </c>
    </row>
    <row r="1613" spans="1:7" ht="15" customHeight="1" x14ac:dyDescent="0.25">
      <c r="A1613" s="15" t="s">
        <v>37</v>
      </c>
      <c r="B1613" s="12">
        <v>50103020</v>
      </c>
      <c r="C1613" s="16">
        <v>100800</v>
      </c>
      <c r="D1613" s="16">
        <v>100800</v>
      </c>
      <c r="E1613" s="16">
        <v>22800</v>
      </c>
      <c r="F1613" s="16">
        <f t="shared" si="211"/>
        <v>0</v>
      </c>
      <c r="G1613" s="16">
        <f t="shared" si="211"/>
        <v>78000</v>
      </c>
    </row>
    <row r="1614" spans="1:7" ht="15" customHeight="1" x14ac:dyDescent="0.25">
      <c r="A1614" s="15" t="s">
        <v>38</v>
      </c>
      <c r="B1614" s="12">
        <v>50103030</v>
      </c>
      <c r="C1614" s="16">
        <v>414866</v>
      </c>
      <c r="D1614" s="16">
        <v>414866</v>
      </c>
      <c r="E1614" s="16">
        <v>92112.6</v>
      </c>
      <c r="F1614" s="16">
        <f t="shared" si="211"/>
        <v>0</v>
      </c>
      <c r="G1614" s="16">
        <f t="shared" si="211"/>
        <v>322753.40000000002</v>
      </c>
    </row>
    <row r="1615" spans="1:7" ht="15" customHeight="1" x14ac:dyDescent="0.25">
      <c r="A1615" s="15" t="s">
        <v>39</v>
      </c>
      <c r="B1615" s="12">
        <v>50103040</v>
      </c>
      <c r="C1615" s="16">
        <v>50400</v>
      </c>
      <c r="D1615" s="16">
        <v>50400</v>
      </c>
      <c r="E1615" s="16">
        <v>11400</v>
      </c>
      <c r="F1615" s="16">
        <f t="shared" si="211"/>
        <v>0</v>
      </c>
      <c r="G1615" s="16">
        <f t="shared" si="211"/>
        <v>39000</v>
      </c>
    </row>
    <row r="1616" spans="1:7" ht="15" customHeight="1" x14ac:dyDescent="0.25">
      <c r="A1616" s="15" t="s">
        <v>96</v>
      </c>
      <c r="B1616" s="12">
        <v>50104990</v>
      </c>
      <c r="C1616" s="16">
        <v>210000</v>
      </c>
      <c r="D1616" s="16">
        <v>210000</v>
      </c>
      <c r="E1616" s="16">
        <v>0</v>
      </c>
      <c r="F1616" s="16">
        <f t="shared" si="211"/>
        <v>0</v>
      </c>
      <c r="G1616" s="16">
        <f t="shared" si="211"/>
        <v>210000</v>
      </c>
    </row>
    <row r="1617" spans="1:7" ht="15" customHeight="1" x14ac:dyDescent="0.25">
      <c r="B1617" s="12"/>
    </row>
    <row r="1618" spans="1:7" s="18" customFormat="1" ht="15" customHeight="1" x14ac:dyDescent="0.25">
      <c r="A1618" s="18" t="s">
        <v>41</v>
      </c>
      <c r="B1618" s="19">
        <v>200</v>
      </c>
      <c r="C1618" s="20">
        <v>312667030</v>
      </c>
      <c r="D1618" s="20">
        <v>135471835.69999999</v>
      </c>
      <c r="E1618" s="20">
        <v>100636794.11</v>
      </c>
      <c r="F1618" s="20">
        <f t="shared" ref="F1618:G1632" si="212">C1618-D1618</f>
        <v>177195194.30000001</v>
      </c>
      <c r="G1618" s="20">
        <f t="shared" si="212"/>
        <v>34835041.589999989</v>
      </c>
    </row>
    <row r="1619" spans="1:7" s="18" customFormat="1" ht="15" customHeight="1" x14ac:dyDescent="0.25">
      <c r="A1619" s="21" t="s">
        <v>688</v>
      </c>
      <c r="B1619" s="19"/>
      <c r="C1619" s="20">
        <f>SUM(C1620:C1632)</f>
        <v>2065934</v>
      </c>
      <c r="D1619" s="20">
        <f t="shared" ref="D1619:E1619" si="213">SUM(D1620:D1632)</f>
        <v>1184796</v>
      </c>
      <c r="E1619" s="20">
        <f t="shared" si="213"/>
        <v>382514.85</v>
      </c>
      <c r="F1619" s="20">
        <f t="shared" si="212"/>
        <v>881138</v>
      </c>
      <c r="G1619" s="20">
        <f t="shared" si="212"/>
        <v>802281.15</v>
      </c>
    </row>
    <row r="1620" spans="1:7" ht="15" customHeight="1" x14ac:dyDescent="0.25">
      <c r="A1620" s="15" t="s">
        <v>57</v>
      </c>
      <c r="B1620" s="12">
        <v>50201010</v>
      </c>
      <c r="C1620" s="16">
        <v>95000</v>
      </c>
      <c r="D1620" s="16">
        <v>95000</v>
      </c>
      <c r="E1620" s="16">
        <v>0</v>
      </c>
      <c r="F1620" s="16">
        <f t="shared" si="212"/>
        <v>0</v>
      </c>
      <c r="G1620" s="16">
        <f t="shared" si="212"/>
        <v>95000</v>
      </c>
    </row>
    <row r="1621" spans="1:7" ht="15" customHeight="1" x14ac:dyDescent="0.25">
      <c r="A1621" s="15" t="s">
        <v>58</v>
      </c>
      <c r="B1621" s="12">
        <v>50202010</v>
      </c>
      <c r="C1621" s="16">
        <v>60000</v>
      </c>
      <c r="D1621" s="16">
        <v>60000</v>
      </c>
      <c r="E1621" s="16">
        <v>5000</v>
      </c>
      <c r="F1621" s="16">
        <f t="shared" si="212"/>
        <v>0</v>
      </c>
      <c r="G1621" s="16">
        <f t="shared" si="212"/>
        <v>55000</v>
      </c>
    </row>
    <row r="1622" spans="1:7" ht="15" customHeight="1" x14ac:dyDescent="0.25">
      <c r="A1622" s="15" t="s">
        <v>59</v>
      </c>
      <c r="B1622" s="12">
        <v>50203010</v>
      </c>
      <c r="C1622" s="16">
        <v>35996</v>
      </c>
      <c r="D1622" s="16">
        <v>20000</v>
      </c>
      <c r="E1622" s="16">
        <v>0</v>
      </c>
      <c r="F1622" s="16">
        <f t="shared" si="212"/>
        <v>15996</v>
      </c>
      <c r="G1622" s="16">
        <f t="shared" si="212"/>
        <v>20000</v>
      </c>
    </row>
    <row r="1623" spans="1:7" ht="15" customHeight="1" x14ac:dyDescent="0.25">
      <c r="A1623" s="15" t="s">
        <v>75</v>
      </c>
      <c r="B1623" s="12">
        <v>50203090</v>
      </c>
      <c r="C1623" s="16">
        <v>1580404</v>
      </c>
      <c r="D1623" s="16">
        <v>790202</v>
      </c>
      <c r="E1623" s="16">
        <v>297183.84999999998</v>
      </c>
      <c r="F1623" s="16">
        <f t="shared" si="212"/>
        <v>790202</v>
      </c>
      <c r="G1623" s="16">
        <f t="shared" si="212"/>
        <v>493018.15</v>
      </c>
    </row>
    <row r="1624" spans="1:7" ht="15" customHeight="1" x14ac:dyDescent="0.25">
      <c r="A1624" s="15" t="s">
        <v>62</v>
      </c>
      <c r="B1624" s="12">
        <v>50203210</v>
      </c>
      <c r="C1624" s="16">
        <v>10000</v>
      </c>
      <c r="D1624" s="16">
        <v>10000</v>
      </c>
      <c r="E1624" s="16">
        <v>9900</v>
      </c>
      <c r="F1624" s="16">
        <f t="shared" si="212"/>
        <v>0</v>
      </c>
      <c r="G1624" s="16">
        <f t="shared" si="212"/>
        <v>100</v>
      </c>
    </row>
    <row r="1625" spans="1:7" ht="15" customHeight="1" x14ac:dyDescent="0.25">
      <c r="A1625" s="15" t="s">
        <v>111</v>
      </c>
      <c r="B1625" s="12">
        <v>50203220</v>
      </c>
      <c r="C1625" s="16">
        <v>25000</v>
      </c>
      <c r="D1625" s="16">
        <v>25000</v>
      </c>
      <c r="E1625" s="16">
        <v>0</v>
      </c>
      <c r="F1625" s="16">
        <f t="shared" si="212"/>
        <v>0</v>
      </c>
      <c r="G1625" s="16">
        <f t="shared" si="212"/>
        <v>25000</v>
      </c>
    </row>
    <row r="1626" spans="1:7" ht="15" customHeight="1" x14ac:dyDescent="0.25">
      <c r="A1626" s="15" t="s">
        <v>63</v>
      </c>
      <c r="B1626" s="12">
        <v>50203990</v>
      </c>
      <c r="C1626" s="16">
        <v>14285</v>
      </c>
      <c r="D1626" s="16">
        <v>14285</v>
      </c>
      <c r="E1626" s="16">
        <v>0</v>
      </c>
      <c r="F1626" s="16">
        <f t="shared" si="212"/>
        <v>0</v>
      </c>
      <c r="G1626" s="16">
        <f t="shared" si="212"/>
        <v>14285</v>
      </c>
    </row>
    <row r="1627" spans="1:7" ht="15" customHeight="1" x14ac:dyDescent="0.25">
      <c r="A1627" s="15" t="s">
        <v>64</v>
      </c>
      <c r="B1627" s="12">
        <v>50204010</v>
      </c>
      <c r="C1627" s="16">
        <v>35640</v>
      </c>
      <c r="D1627" s="16">
        <v>35640</v>
      </c>
      <c r="E1627" s="16">
        <v>8600</v>
      </c>
      <c r="F1627" s="16">
        <f t="shared" si="212"/>
        <v>0</v>
      </c>
      <c r="G1627" s="16">
        <f t="shared" si="212"/>
        <v>27040</v>
      </c>
    </row>
    <row r="1628" spans="1:7" ht="15" customHeight="1" x14ac:dyDescent="0.25">
      <c r="A1628" s="15" t="s">
        <v>128</v>
      </c>
      <c r="B1628" s="12">
        <v>50205020</v>
      </c>
      <c r="C1628" s="16">
        <v>29880</v>
      </c>
      <c r="D1628" s="16">
        <v>14940</v>
      </c>
      <c r="E1628" s="16">
        <v>9960</v>
      </c>
      <c r="F1628" s="16">
        <f t="shared" si="212"/>
        <v>14940</v>
      </c>
      <c r="G1628" s="16">
        <f t="shared" si="212"/>
        <v>4980</v>
      </c>
    </row>
    <row r="1629" spans="1:7" ht="15" customHeight="1" x14ac:dyDescent="0.25">
      <c r="A1629" s="15" t="s">
        <v>129</v>
      </c>
      <c r="B1629" s="12">
        <v>50205020</v>
      </c>
      <c r="C1629" s="16">
        <v>120000</v>
      </c>
      <c r="D1629" s="16">
        <v>60000</v>
      </c>
      <c r="E1629" s="16">
        <v>19500</v>
      </c>
      <c r="F1629" s="16">
        <f t="shared" si="212"/>
        <v>60000</v>
      </c>
      <c r="G1629" s="16">
        <f t="shared" si="212"/>
        <v>40500</v>
      </c>
    </row>
    <row r="1630" spans="1:7" ht="15" customHeight="1" x14ac:dyDescent="0.25">
      <c r="A1630" s="15" t="s">
        <v>52</v>
      </c>
      <c r="B1630" s="12">
        <v>50216020</v>
      </c>
      <c r="C1630" s="16">
        <v>15383</v>
      </c>
      <c r="D1630" s="16">
        <v>15383</v>
      </c>
      <c r="E1630" s="16">
        <v>0</v>
      </c>
      <c r="F1630" s="16">
        <f t="shared" si="212"/>
        <v>0</v>
      </c>
      <c r="G1630" s="16">
        <f t="shared" si="212"/>
        <v>15383</v>
      </c>
    </row>
    <row r="1631" spans="1:7" ht="15" customHeight="1" x14ac:dyDescent="0.25">
      <c r="A1631" s="15" t="s">
        <v>76</v>
      </c>
      <c r="B1631" s="12">
        <v>50299020</v>
      </c>
      <c r="C1631" s="16">
        <v>12096</v>
      </c>
      <c r="D1631" s="16">
        <v>12096</v>
      </c>
      <c r="E1631" s="16">
        <v>10044</v>
      </c>
      <c r="F1631" s="16">
        <f t="shared" si="212"/>
        <v>0</v>
      </c>
      <c r="G1631" s="16">
        <f t="shared" si="212"/>
        <v>2052</v>
      </c>
    </row>
    <row r="1632" spans="1:7" ht="15" customHeight="1" x14ac:dyDescent="0.25">
      <c r="A1632" s="15" t="s">
        <v>77</v>
      </c>
      <c r="B1632" s="12">
        <v>50299030</v>
      </c>
      <c r="C1632" s="16">
        <v>32250</v>
      </c>
      <c r="D1632" s="16">
        <v>32250</v>
      </c>
      <c r="E1632" s="16">
        <v>22327</v>
      </c>
      <c r="F1632" s="16">
        <f t="shared" si="212"/>
        <v>0</v>
      </c>
      <c r="G1632" s="16">
        <f t="shared" si="212"/>
        <v>9923</v>
      </c>
    </row>
    <row r="1633" spans="1:7" ht="15" customHeight="1" x14ac:dyDescent="0.25">
      <c r="B1633" s="12"/>
    </row>
    <row r="1634" spans="1:7" s="18" customFormat="1" ht="15" customHeight="1" x14ac:dyDescent="0.25">
      <c r="A1634" s="18" t="s">
        <v>369</v>
      </c>
      <c r="B1634" s="19" t="s">
        <v>10</v>
      </c>
      <c r="C1634" s="20">
        <v>30000000</v>
      </c>
      <c r="D1634" s="20">
        <v>23250000</v>
      </c>
      <c r="E1634" s="20">
        <v>19039000</v>
      </c>
      <c r="F1634" s="20">
        <f t="shared" ref="F1634:G1644" si="214">C1634-D1634</f>
        <v>6750000</v>
      </c>
      <c r="G1634" s="20">
        <f t="shared" si="214"/>
        <v>4211000</v>
      </c>
    </row>
    <row r="1635" spans="1:7" ht="15" customHeight="1" x14ac:dyDescent="0.25">
      <c r="A1635" s="15" t="s">
        <v>370</v>
      </c>
      <c r="B1635" s="12">
        <v>50299080</v>
      </c>
      <c r="C1635" s="16">
        <v>60000</v>
      </c>
      <c r="D1635" s="16">
        <v>60000</v>
      </c>
      <c r="E1635" s="16">
        <v>0</v>
      </c>
      <c r="F1635" s="16">
        <f t="shared" si="214"/>
        <v>0</v>
      </c>
      <c r="G1635" s="16">
        <f t="shared" si="214"/>
        <v>60000</v>
      </c>
    </row>
    <row r="1636" spans="1:7" ht="15" customHeight="1" x14ac:dyDescent="0.25">
      <c r="A1636" s="15" t="s">
        <v>371</v>
      </c>
      <c r="B1636" s="12">
        <v>50299080</v>
      </c>
      <c r="C1636" s="16">
        <v>3000000</v>
      </c>
      <c r="D1636" s="16">
        <v>2000000</v>
      </c>
      <c r="E1636" s="16">
        <v>0</v>
      </c>
      <c r="F1636" s="16">
        <f t="shared" si="214"/>
        <v>1000000</v>
      </c>
      <c r="G1636" s="16">
        <f t="shared" si="214"/>
        <v>2000000</v>
      </c>
    </row>
    <row r="1637" spans="1:7" ht="15" customHeight="1" x14ac:dyDescent="0.25">
      <c r="A1637" s="15" t="s">
        <v>372</v>
      </c>
      <c r="B1637" s="12">
        <v>50299080</v>
      </c>
      <c r="C1637" s="16">
        <v>2000000</v>
      </c>
      <c r="D1637" s="16">
        <v>2000000</v>
      </c>
      <c r="E1637" s="16">
        <v>1200000</v>
      </c>
      <c r="F1637" s="16">
        <f t="shared" si="214"/>
        <v>0</v>
      </c>
      <c r="G1637" s="16">
        <f t="shared" si="214"/>
        <v>800000</v>
      </c>
    </row>
    <row r="1638" spans="1:7" ht="15" customHeight="1" x14ac:dyDescent="0.25">
      <c r="A1638" s="15" t="s">
        <v>373</v>
      </c>
      <c r="B1638" s="12">
        <v>50299080</v>
      </c>
      <c r="C1638" s="16">
        <v>23589000</v>
      </c>
      <c r="D1638" s="16">
        <v>17839000</v>
      </c>
      <c r="E1638" s="16">
        <v>17839000</v>
      </c>
      <c r="F1638" s="16">
        <f t="shared" si="214"/>
        <v>5750000</v>
      </c>
      <c r="G1638" s="16">
        <f t="shared" si="214"/>
        <v>0</v>
      </c>
    </row>
    <row r="1639" spans="1:7" ht="15" customHeight="1" x14ac:dyDescent="0.25">
      <c r="A1639" s="15" t="s">
        <v>212</v>
      </c>
      <c r="B1639" s="12">
        <v>50299080</v>
      </c>
      <c r="C1639" s="16">
        <v>150000</v>
      </c>
      <c r="D1639" s="16">
        <v>150000</v>
      </c>
      <c r="E1639" s="16">
        <v>0</v>
      </c>
      <c r="F1639" s="16">
        <f t="shared" si="214"/>
        <v>0</v>
      </c>
      <c r="G1639" s="16">
        <f t="shared" si="214"/>
        <v>150000</v>
      </c>
    </row>
    <row r="1640" spans="1:7" ht="15" customHeight="1" x14ac:dyDescent="0.25">
      <c r="A1640" s="15" t="s">
        <v>213</v>
      </c>
      <c r="B1640" s="12">
        <v>50299080</v>
      </c>
      <c r="C1640" s="16">
        <v>95000</v>
      </c>
      <c r="D1640" s="16">
        <v>95000</v>
      </c>
      <c r="E1640" s="16">
        <v>0</v>
      </c>
      <c r="F1640" s="16">
        <f t="shared" si="214"/>
        <v>0</v>
      </c>
      <c r="G1640" s="16">
        <f t="shared" si="214"/>
        <v>95000</v>
      </c>
    </row>
    <row r="1641" spans="1:7" ht="15" customHeight="1" x14ac:dyDescent="0.25">
      <c r="A1641" s="15" t="s">
        <v>226</v>
      </c>
      <c r="B1641" s="12">
        <v>50299080</v>
      </c>
      <c r="C1641" s="16">
        <v>60000</v>
      </c>
      <c r="D1641" s="16">
        <v>60000</v>
      </c>
      <c r="E1641" s="16">
        <v>0</v>
      </c>
      <c r="F1641" s="16">
        <f t="shared" si="214"/>
        <v>0</v>
      </c>
      <c r="G1641" s="16">
        <f t="shared" si="214"/>
        <v>60000</v>
      </c>
    </row>
    <row r="1642" spans="1:7" ht="15" customHeight="1" x14ac:dyDescent="0.25">
      <c r="A1642" s="15" t="s">
        <v>374</v>
      </c>
      <c r="B1642" s="12">
        <v>50299080</v>
      </c>
      <c r="C1642" s="16">
        <v>40000</v>
      </c>
      <c r="D1642" s="16">
        <v>40000</v>
      </c>
      <c r="E1642" s="16">
        <v>0</v>
      </c>
      <c r="F1642" s="16">
        <f t="shared" si="214"/>
        <v>0</v>
      </c>
      <c r="G1642" s="16">
        <f t="shared" si="214"/>
        <v>40000</v>
      </c>
    </row>
    <row r="1643" spans="1:7" ht="15" customHeight="1" x14ac:dyDescent="0.25">
      <c r="A1643" s="15" t="s">
        <v>375</v>
      </c>
      <c r="B1643" s="12">
        <v>50299080</v>
      </c>
      <c r="C1643" s="16">
        <v>1000000</v>
      </c>
      <c r="D1643" s="16">
        <v>1000000</v>
      </c>
      <c r="E1643" s="16">
        <v>0</v>
      </c>
      <c r="F1643" s="16">
        <f t="shared" si="214"/>
        <v>0</v>
      </c>
      <c r="G1643" s="16">
        <f t="shared" si="214"/>
        <v>1000000</v>
      </c>
    </row>
    <row r="1644" spans="1:7" ht="15" customHeight="1" x14ac:dyDescent="0.25">
      <c r="A1644" s="15" t="s">
        <v>376</v>
      </c>
      <c r="B1644" s="12">
        <v>50299080</v>
      </c>
      <c r="C1644" s="16">
        <v>6000</v>
      </c>
      <c r="D1644" s="16">
        <v>6000</v>
      </c>
      <c r="E1644" s="16">
        <v>0</v>
      </c>
      <c r="F1644" s="16">
        <f t="shared" si="214"/>
        <v>0</v>
      </c>
      <c r="G1644" s="16">
        <f t="shared" si="214"/>
        <v>6000</v>
      </c>
    </row>
    <row r="1645" spans="1:7" ht="15" customHeight="1" x14ac:dyDescent="0.25">
      <c r="B1645" s="12"/>
    </row>
    <row r="1646" spans="1:7" s="18" customFormat="1" ht="15" customHeight="1" x14ac:dyDescent="0.25">
      <c r="A1646" s="18" t="s">
        <v>377</v>
      </c>
      <c r="B1646" s="19" t="s">
        <v>10</v>
      </c>
      <c r="C1646" s="20">
        <v>50000000</v>
      </c>
      <c r="D1646" s="20">
        <v>20605300</v>
      </c>
      <c r="E1646" s="20">
        <v>6874780.5</v>
      </c>
      <c r="F1646" s="20">
        <f t="shared" ref="F1646:G1652" si="215">C1646-D1646</f>
        <v>29394700</v>
      </c>
      <c r="G1646" s="20">
        <f t="shared" si="215"/>
        <v>13730519.5</v>
      </c>
    </row>
    <row r="1647" spans="1:7" ht="15" customHeight="1" x14ac:dyDescent="0.25">
      <c r="A1647" s="15" t="s">
        <v>59</v>
      </c>
      <c r="B1647" s="12">
        <v>50203010</v>
      </c>
      <c r="C1647" s="16">
        <v>30000</v>
      </c>
      <c r="D1647" s="16">
        <v>30000</v>
      </c>
      <c r="E1647" s="16">
        <v>0</v>
      </c>
      <c r="F1647" s="16">
        <f t="shared" si="215"/>
        <v>0</v>
      </c>
      <c r="G1647" s="16">
        <f t="shared" si="215"/>
        <v>30000</v>
      </c>
    </row>
    <row r="1648" spans="1:7" ht="15" customHeight="1" x14ac:dyDescent="0.25">
      <c r="A1648" s="15" t="s">
        <v>63</v>
      </c>
      <c r="B1648" s="12">
        <v>50203990</v>
      </c>
      <c r="C1648" s="16">
        <v>75000</v>
      </c>
      <c r="D1648" s="16">
        <v>75000</v>
      </c>
      <c r="E1648" s="16">
        <v>0</v>
      </c>
      <c r="F1648" s="16">
        <f t="shared" si="215"/>
        <v>0</v>
      </c>
      <c r="G1648" s="16">
        <f t="shared" si="215"/>
        <v>75000</v>
      </c>
    </row>
    <row r="1649" spans="1:7" ht="15" customHeight="1" x14ac:dyDescent="0.25">
      <c r="A1649" s="15" t="s">
        <v>67</v>
      </c>
      <c r="B1649" s="12">
        <v>50211990</v>
      </c>
      <c r="C1649" s="16">
        <v>116700</v>
      </c>
      <c r="D1649" s="16">
        <v>0</v>
      </c>
      <c r="E1649" s="16">
        <v>0</v>
      </c>
      <c r="F1649" s="16">
        <f t="shared" si="215"/>
        <v>116700</v>
      </c>
      <c r="G1649" s="16">
        <f t="shared" si="215"/>
        <v>0</v>
      </c>
    </row>
    <row r="1650" spans="1:7" ht="15" customHeight="1" x14ac:dyDescent="0.25">
      <c r="A1650" s="15" t="s">
        <v>76</v>
      </c>
      <c r="B1650" s="12">
        <v>50299020</v>
      </c>
      <c r="C1650" s="16">
        <v>50000</v>
      </c>
      <c r="D1650" s="16">
        <v>50000</v>
      </c>
      <c r="E1650" s="16">
        <v>42268.5</v>
      </c>
      <c r="F1650" s="16">
        <f t="shared" si="215"/>
        <v>0</v>
      </c>
      <c r="G1650" s="16">
        <f t="shared" si="215"/>
        <v>7731.5</v>
      </c>
    </row>
    <row r="1651" spans="1:7" ht="15" customHeight="1" x14ac:dyDescent="0.25">
      <c r="A1651" s="15" t="s">
        <v>77</v>
      </c>
      <c r="B1651" s="12">
        <v>50299030</v>
      </c>
      <c r="C1651" s="16">
        <v>800000</v>
      </c>
      <c r="D1651" s="16">
        <v>800000</v>
      </c>
      <c r="E1651" s="16">
        <v>590535</v>
      </c>
      <c r="F1651" s="16">
        <f t="shared" si="215"/>
        <v>0</v>
      </c>
      <c r="G1651" s="16">
        <f t="shared" si="215"/>
        <v>209465</v>
      </c>
    </row>
    <row r="1652" spans="1:7" ht="15" customHeight="1" x14ac:dyDescent="0.25">
      <c r="A1652" s="15" t="s">
        <v>78</v>
      </c>
      <c r="B1652" s="12">
        <v>50299080</v>
      </c>
      <c r="C1652" s="16">
        <v>48928300</v>
      </c>
      <c r="D1652" s="16">
        <v>19650300</v>
      </c>
      <c r="E1652" s="16">
        <v>6241977</v>
      </c>
      <c r="F1652" s="16">
        <f t="shared" si="215"/>
        <v>29278000</v>
      </c>
      <c r="G1652" s="16">
        <f t="shared" si="215"/>
        <v>13408323</v>
      </c>
    </row>
    <row r="1653" spans="1:7" ht="15" customHeight="1" x14ac:dyDescent="0.25">
      <c r="B1653" s="12"/>
    </row>
    <row r="1654" spans="1:7" s="18" customFormat="1" ht="15" customHeight="1" x14ac:dyDescent="0.25">
      <c r="A1654" s="18" t="s">
        <v>378</v>
      </c>
      <c r="B1654" s="19" t="s">
        <v>10</v>
      </c>
      <c r="C1654" s="20">
        <v>3782000</v>
      </c>
      <c r="D1654" s="20">
        <v>2314000</v>
      </c>
      <c r="E1654" s="20">
        <v>289645</v>
      </c>
      <c r="F1654" s="20">
        <f t="shared" ref="F1654:G1664" si="216">C1654-D1654</f>
        <v>1468000</v>
      </c>
      <c r="G1654" s="20">
        <f t="shared" si="216"/>
        <v>2024355</v>
      </c>
    </row>
    <row r="1655" spans="1:7" ht="15" customHeight="1" x14ac:dyDescent="0.25">
      <c r="A1655" s="15" t="s">
        <v>57</v>
      </c>
      <c r="B1655" s="12">
        <v>50201010</v>
      </c>
      <c r="C1655" s="16">
        <v>10000</v>
      </c>
      <c r="D1655" s="16">
        <v>10000</v>
      </c>
      <c r="E1655" s="16">
        <v>0</v>
      </c>
      <c r="F1655" s="16">
        <f t="shared" si="216"/>
        <v>0</v>
      </c>
      <c r="G1655" s="16">
        <f t="shared" si="216"/>
        <v>10000</v>
      </c>
    </row>
    <row r="1656" spans="1:7" ht="15" customHeight="1" x14ac:dyDescent="0.25">
      <c r="A1656" s="15" t="s">
        <v>58</v>
      </c>
      <c r="B1656" s="12">
        <v>50202010</v>
      </c>
      <c r="C1656" s="16">
        <v>1339800</v>
      </c>
      <c r="D1656" s="16">
        <v>739800</v>
      </c>
      <c r="E1656" s="16">
        <v>0</v>
      </c>
      <c r="F1656" s="16">
        <f t="shared" si="216"/>
        <v>600000</v>
      </c>
      <c r="G1656" s="16">
        <f t="shared" si="216"/>
        <v>739800</v>
      </c>
    </row>
    <row r="1657" spans="1:7" ht="15" customHeight="1" x14ac:dyDescent="0.25">
      <c r="A1657" s="15" t="s">
        <v>59</v>
      </c>
      <c r="B1657" s="12">
        <v>50203010</v>
      </c>
      <c r="C1657" s="16">
        <v>3000</v>
      </c>
      <c r="D1657" s="16">
        <v>3000</v>
      </c>
      <c r="E1657" s="16">
        <v>0</v>
      </c>
      <c r="F1657" s="16">
        <f t="shared" si="216"/>
        <v>0</v>
      </c>
      <c r="G1657" s="16">
        <f t="shared" si="216"/>
        <v>3000</v>
      </c>
    </row>
    <row r="1658" spans="1:7" ht="15" customHeight="1" x14ac:dyDescent="0.25">
      <c r="A1658" s="15" t="s">
        <v>60</v>
      </c>
      <c r="B1658" s="12">
        <v>50203050</v>
      </c>
      <c r="C1658" s="16">
        <v>110000</v>
      </c>
      <c r="D1658" s="16">
        <v>110000</v>
      </c>
      <c r="E1658" s="16">
        <v>109620</v>
      </c>
      <c r="F1658" s="16">
        <f t="shared" si="216"/>
        <v>0</v>
      </c>
      <c r="G1658" s="16">
        <f t="shared" si="216"/>
        <v>380</v>
      </c>
    </row>
    <row r="1659" spans="1:7" ht="15" customHeight="1" x14ac:dyDescent="0.25">
      <c r="A1659" s="15" t="s">
        <v>62</v>
      </c>
      <c r="B1659" s="12">
        <v>50203210</v>
      </c>
      <c r="C1659" s="16">
        <v>60000</v>
      </c>
      <c r="D1659" s="16">
        <v>60000</v>
      </c>
      <c r="E1659" s="16">
        <v>9900</v>
      </c>
      <c r="F1659" s="16">
        <f t="shared" si="216"/>
        <v>0</v>
      </c>
      <c r="G1659" s="16">
        <f t="shared" si="216"/>
        <v>50100</v>
      </c>
    </row>
    <row r="1660" spans="1:7" ht="15" customHeight="1" x14ac:dyDescent="0.25">
      <c r="A1660" s="15" t="s">
        <v>117</v>
      </c>
      <c r="B1660" s="12">
        <v>50206020</v>
      </c>
      <c r="C1660" s="16">
        <v>70000</v>
      </c>
      <c r="D1660" s="16">
        <v>0</v>
      </c>
      <c r="E1660" s="16">
        <v>0</v>
      </c>
      <c r="F1660" s="16">
        <f t="shared" si="216"/>
        <v>70000</v>
      </c>
      <c r="G1660" s="16">
        <f t="shared" si="216"/>
        <v>0</v>
      </c>
    </row>
    <row r="1661" spans="1:7" ht="15" customHeight="1" x14ac:dyDescent="0.25">
      <c r="A1661" s="15" t="s">
        <v>67</v>
      </c>
      <c r="B1661" s="12">
        <v>50211990</v>
      </c>
      <c r="C1661" s="16">
        <v>274000</v>
      </c>
      <c r="D1661" s="16">
        <v>100000</v>
      </c>
      <c r="E1661" s="16">
        <v>0</v>
      </c>
      <c r="F1661" s="16">
        <f t="shared" si="216"/>
        <v>174000</v>
      </c>
      <c r="G1661" s="16">
        <f t="shared" si="216"/>
        <v>100000</v>
      </c>
    </row>
    <row r="1662" spans="1:7" ht="15" customHeight="1" x14ac:dyDescent="0.25">
      <c r="A1662" s="15" t="s">
        <v>76</v>
      </c>
      <c r="B1662" s="12">
        <v>50299020</v>
      </c>
      <c r="C1662" s="16">
        <v>2000</v>
      </c>
      <c r="D1662" s="16">
        <v>2000</v>
      </c>
      <c r="E1662" s="16">
        <v>1988</v>
      </c>
      <c r="F1662" s="16">
        <f t="shared" si="216"/>
        <v>0</v>
      </c>
      <c r="G1662" s="16">
        <f t="shared" si="216"/>
        <v>12</v>
      </c>
    </row>
    <row r="1663" spans="1:7" ht="15" customHeight="1" x14ac:dyDescent="0.25">
      <c r="A1663" s="15" t="s">
        <v>77</v>
      </c>
      <c r="B1663" s="12">
        <v>50299030</v>
      </c>
      <c r="C1663" s="16">
        <v>289200</v>
      </c>
      <c r="D1663" s="16">
        <v>289200</v>
      </c>
      <c r="E1663" s="16">
        <v>168137</v>
      </c>
      <c r="F1663" s="16">
        <f t="shared" si="216"/>
        <v>0</v>
      </c>
      <c r="G1663" s="16">
        <f t="shared" si="216"/>
        <v>121063</v>
      </c>
    </row>
    <row r="1664" spans="1:7" ht="15" customHeight="1" x14ac:dyDescent="0.25">
      <c r="A1664" s="15" t="s">
        <v>78</v>
      </c>
      <c r="B1664" s="12">
        <v>50299080</v>
      </c>
      <c r="C1664" s="16">
        <v>1624000</v>
      </c>
      <c r="D1664" s="16">
        <v>1000000</v>
      </c>
      <c r="E1664" s="16">
        <v>0</v>
      </c>
      <c r="F1664" s="16">
        <f t="shared" si="216"/>
        <v>624000</v>
      </c>
      <c r="G1664" s="16">
        <f t="shared" si="216"/>
        <v>1000000</v>
      </c>
    </row>
    <row r="1665" spans="1:7" ht="15" customHeight="1" x14ac:dyDescent="0.25">
      <c r="B1665" s="12"/>
    </row>
    <row r="1666" spans="1:7" s="18" customFormat="1" ht="15" customHeight="1" x14ac:dyDescent="0.25">
      <c r="A1666" s="18" t="s">
        <v>379</v>
      </c>
      <c r="B1666" s="19" t="s">
        <v>10</v>
      </c>
      <c r="C1666" s="20">
        <v>686650</v>
      </c>
      <c r="D1666" s="20">
        <v>487000</v>
      </c>
      <c r="E1666" s="20">
        <v>104146</v>
      </c>
      <c r="F1666" s="20">
        <f t="shared" ref="F1666:G1675" si="217">C1666-D1666</f>
        <v>199650</v>
      </c>
      <c r="G1666" s="20">
        <f t="shared" si="217"/>
        <v>382854</v>
      </c>
    </row>
    <row r="1667" spans="1:7" ht="15" customHeight="1" x14ac:dyDescent="0.25">
      <c r="A1667" s="15" t="s">
        <v>57</v>
      </c>
      <c r="B1667" s="12">
        <v>50201010</v>
      </c>
      <c r="C1667" s="16">
        <v>47650</v>
      </c>
      <c r="D1667" s="16">
        <v>20000</v>
      </c>
      <c r="E1667" s="16">
        <v>0</v>
      </c>
      <c r="F1667" s="16">
        <f t="shared" si="217"/>
        <v>27650</v>
      </c>
      <c r="G1667" s="16">
        <f t="shared" si="217"/>
        <v>20000</v>
      </c>
    </row>
    <row r="1668" spans="1:7" ht="15" customHeight="1" x14ac:dyDescent="0.25">
      <c r="A1668" s="15" t="s">
        <v>58</v>
      </c>
      <c r="B1668" s="12">
        <v>50202010</v>
      </c>
      <c r="C1668" s="16">
        <v>140000</v>
      </c>
      <c r="D1668" s="16">
        <v>140000</v>
      </c>
      <c r="E1668" s="16">
        <v>0</v>
      </c>
      <c r="F1668" s="16">
        <f t="shared" si="217"/>
        <v>0</v>
      </c>
      <c r="G1668" s="16">
        <f t="shared" si="217"/>
        <v>140000</v>
      </c>
    </row>
    <row r="1669" spans="1:7" ht="15" customHeight="1" x14ac:dyDescent="0.25">
      <c r="A1669" s="15" t="s">
        <v>59</v>
      </c>
      <c r="B1669" s="12">
        <v>50203010</v>
      </c>
      <c r="C1669" s="16">
        <v>27206</v>
      </c>
      <c r="D1669" s="16">
        <v>27206</v>
      </c>
      <c r="E1669" s="16">
        <v>0</v>
      </c>
      <c r="F1669" s="16">
        <f t="shared" si="217"/>
        <v>0</v>
      </c>
      <c r="G1669" s="16">
        <f t="shared" si="217"/>
        <v>27206</v>
      </c>
    </row>
    <row r="1670" spans="1:7" ht="15" customHeight="1" x14ac:dyDescent="0.25">
      <c r="A1670" s="15" t="s">
        <v>62</v>
      </c>
      <c r="B1670" s="12">
        <v>50203210</v>
      </c>
      <c r="C1670" s="16">
        <v>52794</v>
      </c>
      <c r="D1670" s="16">
        <v>52794</v>
      </c>
      <c r="E1670" s="16">
        <v>0</v>
      </c>
      <c r="F1670" s="16">
        <f t="shared" si="217"/>
        <v>0</v>
      </c>
      <c r="G1670" s="16">
        <f t="shared" si="217"/>
        <v>52794</v>
      </c>
    </row>
    <row r="1671" spans="1:7" ht="15" customHeight="1" x14ac:dyDescent="0.25">
      <c r="A1671" s="15" t="s">
        <v>117</v>
      </c>
      <c r="B1671" s="12">
        <v>50206020</v>
      </c>
      <c r="C1671" s="16">
        <v>50000</v>
      </c>
      <c r="D1671" s="16">
        <v>0</v>
      </c>
      <c r="E1671" s="16">
        <v>0</v>
      </c>
      <c r="F1671" s="16">
        <f t="shared" si="217"/>
        <v>50000</v>
      </c>
      <c r="G1671" s="16">
        <f t="shared" si="217"/>
        <v>0</v>
      </c>
    </row>
    <row r="1672" spans="1:7" ht="15" customHeight="1" x14ac:dyDescent="0.25">
      <c r="A1672" s="15" t="s">
        <v>67</v>
      </c>
      <c r="B1672" s="12">
        <v>50211990</v>
      </c>
      <c r="C1672" s="16">
        <v>50000</v>
      </c>
      <c r="D1672" s="16">
        <v>0</v>
      </c>
      <c r="E1672" s="16">
        <v>0</v>
      </c>
      <c r="F1672" s="16">
        <f t="shared" si="217"/>
        <v>50000</v>
      </c>
      <c r="G1672" s="16">
        <f t="shared" si="217"/>
        <v>0</v>
      </c>
    </row>
    <row r="1673" spans="1:7" ht="15" customHeight="1" x14ac:dyDescent="0.25">
      <c r="A1673" s="15" t="s">
        <v>76</v>
      </c>
      <c r="B1673" s="12">
        <v>50299020</v>
      </c>
      <c r="C1673" s="16">
        <v>10000</v>
      </c>
      <c r="D1673" s="16">
        <v>10000</v>
      </c>
      <c r="E1673" s="16">
        <v>9996</v>
      </c>
      <c r="F1673" s="16">
        <f t="shared" si="217"/>
        <v>0</v>
      </c>
      <c r="G1673" s="16">
        <f t="shared" si="217"/>
        <v>4</v>
      </c>
    </row>
    <row r="1674" spans="1:7" ht="15" customHeight="1" x14ac:dyDescent="0.25">
      <c r="A1674" s="15" t="s">
        <v>77</v>
      </c>
      <c r="B1674" s="12">
        <v>50299030</v>
      </c>
      <c r="C1674" s="16">
        <v>177000</v>
      </c>
      <c r="D1674" s="16">
        <v>177000</v>
      </c>
      <c r="E1674" s="16">
        <v>94150</v>
      </c>
      <c r="F1674" s="16">
        <f t="shared" si="217"/>
        <v>0</v>
      </c>
      <c r="G1674" s="16">
        <f t="shared" si="217"/>
        <v>82850</v>
      </c>
    </row>
    <row r="1675" spans="1:7" ht="15" customHeight="1" x14ac:dyDescent="0.25">
      <c r="A1675" s="15" t="s">
        <v>78</v>
      </c>
      <c r="B1675" s="12">
        <v>50299080</v>
      </c>
      <c r="C1675" s="16">
        <v>132000</v>
      </c>
      <c r="D1675" s="16">
        <v>60000</v>
      </c>
      <c r="E1675" s="16">
        <v>0</v>
      </c>
      <c r="F1675" s="16">
        <f t="shared" si="217"/>
        <v>72000</v>
      </c>
      <c r="G1675" s="16">
        <f t="shared" si="217"/>
        <v>60000</v>
      </c>
    </row>
    <row r="1676" spans="1:7" ht="15" customHeight="1" x14ac:dyDescent="0.25">
      <c r="B1676" s="12"/>
    </row>
    <row r="1677" spans="1:7" s="18" customFormat="1" ht="15" customHeight="1" x14ac:dyDescent="0.25">
      <c r="A1677" s="18" t="s">
        <v>380</v>
      </c>
      <c r="B1677" s="19"/>
      <c r="C1677" s="20">
        <v>16200000</v>
      </c>
      <c r="D1677" s="20">
        <v>16200000</v>
      </c>
      <c r="E1677" s="20">
        <v>6740500</v>
      </c>
      <c r="F1677" s="20">
        <f>C1677-D1677</f>
        <v>0</v>
      </c>
      <c r="G1677" s="20">
        <f>D1677-E1677</f>
        <v>9459500</v>
      </c>
    </row>
    <row r="1678" spans="1:7" ht="15" customHeight="1" x14ac:dyDescent="0.25">
      <c r="A1678" s="15" t="s">
        <v>78</v>
      </c>
      <c r="B1678" s="12">
        <v>50299080</v>
      </c>
      <c r="C1678" s="16">
        <v>16200000</v>
      </c>
      <c r="D1678" s="16">
        <v>16200000</v>
      </c>
      <c r="E1678" s="16">
        <v>6740500</v>
      </c>
      <c r="F1678" s="16">
        <f>C1678-D1678</f>
        <v>0</v>
      </c>
      <c r="G1678" s="16">
        <f>D1678-E1678</f>
        <v>9459500</v>
      </c>
    </row>
    <row r="1679" spans="1:7" ht="15" customHeight="1" x14ac:dyDescent="0.25">
      <c r="B1679" s="12"/>
    </row>
    <row r="1680" spans="1:7" s="18" customFormat="1" ht="15" customHeight="1" x14ac:dyDescent="0.25">
      <c r="A1680" s="18" t="s">
        <v>381</v>
      </c>
      <c r="B1680" s="19"/>
      <c r="C1680" s="20">
        <v>507677</v>
      </c>
      <c r="D1680" s="20">
        <v>331754</v>
      </c>
      <c r="E1680" s="20">
        <v>111364</v>
      </c>
      <c r="F1680" s="20">
        <f t="shared" ref="F1680:G1692" si="218">C1680-D1680</f>
        <v>175923</v>
      </c>
      <c r="G1680" s="20">
        <f t="shared" si="218"/>
        <v>220390</v>
      </c>
    </row>
    <row r="1681" spans="1:7" ht="15" customHeight="1" x14ac:dyDescent="0.25">
      <c r="A1681" s="15" t="s">
        <v>57</v>
      </c>
      <c r="B1681" s="12">
        <v>50201010</v>
      </c>
      <c r="C1681" s="16">
        <v>10000</v>
      </c>
      <c r="D1681" s="16">
        <v>5000</v>
      </c>
      <c r="E1681" s="16">
        <v>0</v>
      </c>
      <c r="F1681" s="16">
        <f t="shared" si="218"/>
        <v>5000</v>
      </c>
      <c r="G1681" s="16">
        <f t="shared" si="218"/>
        <v>5000</v>
      </c>
    </row>
    <row r="1682" spans="1:7" ht="15" customHeight="1" x14ac:dyDescent="0.25">
      <c r="A1682" s="15" t="s">
        <v>58</v>
      </c>
      <c r="B1682" s="12">
        <v>50202010</v>
      </c>
      <c r="C1682" s="16">
        <v>26000</v>
      </c>
      <c r="D1682" s="16">
        <v>26000</v>
      </c>
      <c r="E1682" s="16">
        <v>0</v>
      </c>
      <c r="F1682" s="16">
        <f t="shared" si="218"/>
        <v>0</v>
      </c>
      <c r="G1682" s="16">
        <f t="shared" si="218"/>
        <v>26000</v>
      </c>
    </row>
    <row r="1683" spans="1:7" ht="15" customHeight="1" x14ac:dyDescent="0.25">
      <c r="A1683" s="15" t="s">
        <v>59</v>
      </c>
      <c r="B1683" s="12">
        <v>50203010</v>
      </c>
      <c r="C1683" s="16">
        <v>23576</v>
      </c>
      <c r="D1683" s="16">
        <v>23576</v>
      </c>
      <c r="E1683" s="16">
        <v>0</v>
      </c>
      <c r="F1683" s="16">
        <f t="shared" si="218"/>
        <v>0</v>
      </c>
      <c r="G1683" s="16">
        <f t="shared" si="218"/>
        <v>23576</v>
      </c>
    </row>
    <row r="1684" spans="1:7" ht="15" customHeight="1" x14ac:dyDescent="0.25">
      <c r="A1684" s="15" t="s">
        <v>60</v>
      </c>
      <c r="B1684" s="12">
        <v>50203050</v>
      </c>
      <c r="C1684" s="16">
        <v>267000</v>
      </c>
      <c r="D1684" s="16">
        <v>156375</v>
      </c>
      <c r="E1684" s="16">
        <v>78630</v>
      </c>
      <c r="F1684" s="16">
        <f t="shared" si="218"/>
        <v>110625</v>
      </c>
      <c r="G1684" s="16">
        <f t="shared" si="218"/>
        <v>77745</v>
      </c>
    </row>
    <row r="1685" spans="1:7" ht="15" customHeight="1" x14ac:dyDescent="0.25">
      <c r="A1685" s="15" t="s">
        <v>75</v>
      </c>
      <c r="B1685" s="12">
        <v>50203090</v>
      </c>
      <c r="C1685" s="16">
        <v>5005</v>
      </c>
      <c r="D1685" s="16">
        <v>5005</v>
      </c>
      <c r="E1685" s="16">
        <v>1140</v>
      </c>
      <c r="F1685" s="16">
        <f t="shared" si="218"/>
        <v>0</v>
      </c>
      <c r="G1685" s="16">
        <f t="shared" si="218"/>
        <v>3865</v>
      </c>
    </row>
    <row r="1686" spans="1:7" ht="15" customHeight="1" x14ac:dyDescent="0.25">
      <c r="A1686" s="15" t="s">
        <v>62</v>
      </c>
      <c r="B1686" s="12">
        <v>50203210</v>
      </c>
      <c r="C1686" s="16">
        <v>424</v>
      </c>
      <c r="D1686" s="16">
        <v>424</v>
      </c>
      <c r="E1686" s="16">
        <v>0</v>
      </c>
      <c r="F1686" s="16">
        <f t="shared" si="218"/>
        <v>0</v>
      </c>
      <c r="G1686" s="16">
        <f t="shared" si="218"/>
        <v>424</v>
      </c>
    </row>
    <row r="1687" spans="1:7" ht="15" customHeight="1" x14ac:dyDescent="0.25">
      <c r="A1687" s="15" t="s">
        <v>111</v>
      </c>
      <c r="B1687" s="12">
        <v>50203220</v>
      </c>
      <c r="C1687" s="16">
        <v>10680</v>
      </c>
      <c r="D1687" s="16">
        <v>10680</v>
      </c>
      <c r="E1687" s="16">
        <v>0</v>
      </c>
      <c r="F1687" s="16">
        <f t="shared" si="218"/>
        <v>0</v>
      </c>
      <c r="G1687" s="16">
        <f t="shared" si="218"/>
        <v>10680</v>
      </c>
    </row>
    <row r="1688" spans="1:7" ht="15" customHeight="1" x14ac:dyDescent="0.25">
      <c r="A1688" s="15" t="s">
        <v>63</v>
      </c>
      <c r="B1688" s="12">
        <v>50203990</v>
      </c>
      <c r="C1688" s="16">
        <v>39396</v>
      </c>
      <c r="D1688" s="16">
        <v>39396</v>
      </c>
      <c r="E1688" s="16">
        <v>0</v>
      </c>
      <c r="F1688" s="16">
        <f t="shared" si="218"/>
        <v>0</v>
      </c>
      <c r="G1688" s="16">
        <f t="shared" si="218"/>
        <v>39396</v>
      </c>
    </row>
    <row r="1689" spans="1:7" ht="15" customHeight="1" x14ac:dyDescent="0.25">
      <c r="A1689" s="15" t="s">
        <v>64</v>
      </c>
      <c r="B1689" s="12">
        <v>50204010</v>
      </c>
      <c r="C1689" s="16">
        <v>10080</v>
      </c>
      <c r="D1689" s="16">
        <v>5040</v>
      </c>
      <c r="E1689" s="16">
        <v>2400</v>
      </c>
      <c r="F1689" s="16">
        <f t="shared" si="218"/>
        <v>5040</v>
      </c>
      <c r="G1689" s="16">
        <f t="shared" si="218"/>
        <v>2640</v>
      </c>
    </row>
    <row r="1690" spans="1:7" ht="15" customHeight="1" x14ac:dyDescent="0.25">
      <c r="A1690" s="15" t="s">
        <v>147</v>
      </c>
      <c r="B1690" s="12">
        <v>50204020</v>
      </c>
      <c r="C1690" s="16">
        <v>39996</v>
      </c>
      <c r="D1690" s="16">
        <v>19998</v>
      </c>
      <c r="E1690" s="16">
        <v>0</v>
      </c>
      <c r="F1690" s="16">
        <f t="shared" si="218"/>
        <v>19998</v>
      </c>
      <c r="G1690" s="16">
        <f t="shared" si="218"/>
        <v>19998</v>
      </c>
    </row>
    <row r="1691" spans="1:7" ht="15" customHeight="1" x14ac:dyDescent="0.25">
      <c r="A1691" s="15" t="s">
        <v>76</v>
      </c>
      <c r="B1691" s="12">
        <v>50299020</v>
      </c>
      <c r="C1691" s="16">
        <v>5000</v>
      </c>
      <c r="D1691" s="16">
        <v>5000</v>
      </c>
      <c r="E1691" s="16">
        <v>4984</v>
      </c>
      <c r="F1691" s="16">
        <f t="shared" si="218"/>
        <v>0</v>
      </c>
      <c r="G1691" s="16">
        <f t="shared" si="218"/>
        <v>16</v>
      </c>
    </row>
    <row r="1692" spans="1:7" ht="15" customHeight="1" x14ac:dyDescent="0.25">
      <c r="A1692" s="15" t="s">
        <v>77</v>
      </c>
      <c r="B1692" s="12">
        <v>50299030</v>
      </c>
      <c r="C1692" s="16">
        <v>70520</v>
      </c>
      <c r="D1692" s="16">
        <v>35260</v>
      </c>
      <c r="E1692" s="16">
        <v>24210</v>
      </c>
      <c r="F1692" s="16">
        <f t="shared" si="218"/>
        <v>35260</v>
      </c>
      <c r="G1692" s="16">
        <f t="shared" si="218"/>
        <v>11050</v>
      </c>
    </row>
    <row r="1693" spans="1:7" ht="15" customHeight="1" x14ac:dyDescent="0.25">
      <c r="B1693" s="12"/>
    </row>
    <row r="1694" spans="1:7" s="18" customFormat="1" ht="15" customHeight="1" x14ac:dyDescent="0.25">
      <c r="A1694" s="18" t="s">
        <v>382</v>
      </c>
      <c r="B1694" s="19"/>
      <c r="C1694" s="20">
        <v>575550</v>
      </c>
      <c r="D1694" s="20">
        <v>500100</v>
      </c>
      <c r="E1694" s="20">
        <v>88949</v>
      </c>
      <c r="F1694" s="20">
        <f t="shared" ref="F1694:G1703" si="219">C1694-D1694</f>
        <v>75450</v>
      </c>
      <c r="G1694" s="20">
        <f t="shared" si="219"/>
        <v>411151</v>
      </c>
    </row>
    <row r="1695" spans="1:7" ht="15" customHeight="1" x14ac:dyDescent="0.25">
      <c r="A1695" s="15" t="s">
        <v>57</v>
      </c>
      <c r="B1695" s="12">
        <v>50201010</v>
      </c>
      <c r="C1695" s="16">
        <v>10000</v>
      </c>
      <c r="D1695" s="16">
        <v>10000</v>
      </c>
      <c r="E1695" s="16">
        <v>6000</v>
      </c>
      <c r="F1695" s="16">
        <f t="shared" si="219"/>
        <v>0</v>
      </c>
      <c r="G1695" s="16">
        <f t="shared" si="219"/>
        <v>4000</v>
      </c>
    </row>
    <row r="1696" spans="1:7" ht="15" customHeight="1" x14ac:dyDescent="0.25">
      <c r="A1696" s="15" t="s">
        <v>58</v>
      </c>
      <c r="B1696" s="12">
        <v>50202010</v>
      </c>
      <c r="C1696" s="16">
        <v>350000</v>
      </c>
      <c r="D1696" s="16">
        <v>350000</v>
      </c>
      <c r="E1696" s="16">
        <v>0</v>
      </c>
      <c r="F1696" s="16">
        <f t="shared" si="219"/>
        <v>0</v>
      </c>
      <c r="G1696" s="16">
        <f t="shared" si="219"/>
        <v>350000</v>
      </c>
    </row>
    <row r="1697" spans="1:7" ht="15" customHeight="1" x14ac:dyDescent="0.25">
      <c r="A1697" s="15" t="s">
        <v>59</v>
      </c>
      <c r="B1697" s="12">
        <v>50203010</v>
      </c>
      <c r="C1697" s="16">
        <v>29152</v>
      </c>
      <c r="D1697" s="16">
        <v>29152</v>
      </c>
      <c r="E1697" s="16">
        <v>27704</v>
      </c>
      <c r="F1697" s="16">
        <f t="shared" si="219"/>
        <v>0</v>
      </c>
      <c r="G1697" s="16">
        <f t="shared" si="219"/>
        <v>1448</v>
      </c>
    </row>
    <row r="1698" spans="1:7" ht="15" customHeight="1" x14ac:dyDescent="0.25">
      <c r="A1698" s="15" t="s">
        <v>62</v>
      </c>
      <c r="B1698" s="12">
        <v>50203210</v>
      </c>
      <c r="C1698" s="16">
        <v>848</v>
      </c>
      <c r="D1698" s="16">
        <v>848</v>
      </c>
      <c r="E1698" s="16">
        <v>0</v>
      </c>
      <c r="F1698" s="16">
        <f t="shared" si="219"/>
        <v>0</v>
      </c>
      <c r="G1698" s="16">
        <f t="shared" si="219"/>
        <v>848</v>
      </c>
    </row>
    <row r="1699" spans="1:7" ht="15" customHeight="1" x14ac:dyDescent="0.25">
      <c r="A1699" s="15" t="s">
        <v>117</v>
      </c>
      <c r="B1699" s="12">
        <v>50206020</v>
      </c>
      <c r="C1699" s="16">
        <v>50000</v>
      </c>
      <c r="D1699" s="16">
        <v>0</v>
      </c>
      <c r="E1699" s="16">
        <v>0</v>
      </c>
      <c r="F1699" s="16">
        <f t="shared" si="219"/>
        <v>50000</v>
      </c>
      <c r="G1699" s="16">
        <f t="shared" si="219"/>
        <v>0</v>
      </c>
    </row>
    <row r="1700" spans="1:7" ht="15" customHeight="1" x14ac:dyDescent="0.25">
      <c r="A1700" s="15" t="s">
        <v>67</v>
      </c>
      <c r="B1700" s="12">
        <v>50211990</v>
      </c>
      <c r="C1700" s="16">
        <v>40000</v>
      </c>
      <c r="D1700" s="16">
        <v>40000</v>
      </c>
      <c r="E1700" s="16">
        <v>0</v>
      </c>
      <c r="F1700" s="16">
        <f t="shared" si="219"/>
        <v>0</v>
      </c>
      <c r="G1700" s="16">
        <f t="shared" si="219"/>
        <v>40000</v>
      </c>
    </row>
    <row r="1701" spans="1:7" ht="15" customHeight="1" x14ac:dyDescent="0.25">
      <c r="A1701" s="15" t="s">
        <v>76</v>
      </c>
      <c r="B1701" s="12">
        <v>50299020</v>
      </c>
      <c r="C1701" s="16">
        <v>14100</v>
      </c>
      <c r="D1701" s="16">
        <v>14100</v>
      </c>
      <c r="E1701" s="16">
        <v>0</v>
      </c>
      <c r="F1701" s="16">
        <f t="shared" si="219"/>
        <v>0</v>
      </c>
      <c r="G1701" s="16">
        <f t="shared" si="219"/>
        <v>14100</v>
      </c>
    </row>
    <row r="1702" spans="1:7" ht="15" customHeight="1" x14ac:dyDescent="0.25">
      <c r="A1702" s="15" t="s">
        <v>77</v>
      </c>
      <c r="B1702" s="12">
        <v>50299030</v>
      </c>
      <c r="C1702" s="16">
        <v>56000</v>
      </c>
      <c r="D1702" s="16">
        <v>56000</v>
      </c>
      <c r="E1702" s="16">
        <v>55245</v>
      </c>
      <c r="F1702" s="16">
        <f t="shared" si="219"/>
        <v>0</v>
      </c>
      <c r="G1702" s="16">
        <f t="shared" si="219"/>
        <v>755</v>
      </c>
    </row>
    <row r="1703" spans="1:7" ht="15" customHeight="1" x14ac:dyDescent="0.25">
      <c r="A1703" s="15" t="s">
        <v>78</v>
      </c>
      <c r="B1703" s="12">
        <v>50299080</v>
      </c>
      <c r="C1703" s="16">
        <v>25450</v>
      </c>
      <c r="D1703" s="16">
        <v>0</v>
      </c>
      <c r="E1703" s="16">
        <v>0</v>
      </c>
      <c r="F1703" s="16">
        <f t="shared" si="219"/>
        <v>25450</v>
      </c>
      <c r="G1703" s="16">
        <f t="shared" si="219"/>
        <v>0</v>
      </c>
    </row>
    <row r="1704" spans="1:7" ht="15" customHeight="1" x14ac:dyDescent="0.25">
      <c r="B1704" s="12"/>
    </row>
    <row r="1705" spans="1:7" s="18" customFormat="1" ht="15" customHeight="1" x14ac:dyDescent="0.25">
      <c r="A1705" s="18" t="s">
        <v>383</v>
      </c>
      <c r="B1705" s="19" t="s">
        <v>10</v>
      </c>
      <c r="C1705" s="20">
        <v>200000000</v>
      </c>
      <c r="D1705" s="20">
        <v>66666666.700000003</v>
      </c>
      <c r="E1705" s="20">
        <v>66188040.740000002</v>
      </c>
      <c r="F1705" s="20">
        <f>C1705-D1705</f>
        <v>133333333.3</v>
      </c>
      <c r="G1705" s="20">
        <f>D1705-E1705</f>
        <v>478625.96000000089</v>
      </c>
    </row>
    <row r="1706" spans="1:7" ht="15" customHeight="1" x14ac:dyDescent="0.25">
      <c r="A1706" s="15" t="s">
        <v>78</v>
      </c>
      <c r="B1706" s="12">
        <v>50299080</v>
      </c>
      <c r="C1706" s="16">
        <v>200000000</v>
      </c>
      <c r="D1706" s="16">
        <v>66666666.700000003</v>
      </c>
      <c r="E1706" s="16">
        <v>66188040.740000002</v>
      </c>
      <c r="F1706" s="16">
        <f>C1706-D1706</f>
        <v>133333333.3</v>
      </c>
      <c r="G1706" s="16">
        <f>D1706-E1706</f>
        <v>478625.96000000089</v>
      </c>
    </row>
    <row r="1707" spans="1:7" ht="15" customHeight="1" x14ac:dyDescent="0.25">
      <c r="B1707" s="12"/>
    </row>
    <row r="1708" spans="1:7" s="18" customFormat="1" ht="15" customHeight="1" x14ac:dyDescent="0.25">
      <c r="A1708" s="18" t="s">
        <v>384</v>
      </c>
      <c r="B1708" s="19" t="s">
        <v>10</v>
      </c>
      <c r="C1708" s="20">
        <v>1406100</v>
      </c>
      <c r="D1708" s="20">
        <v>1209100</v>
      </c>
      <c r="E1708" s="20">
        <v>388492</v>
      </c>
      <c r="F1708" s="20">
        <f t="shared" ref="F1708:G1718" si="220">C1708-D1708</f>
        <v>197000</v>
      </c>
      <c r="G1708" s="20">
        <f t="shared" si="220"/>
        <v>820608</v>
      </c>
    </row>
    <row r="1709" spans="1:7" ht="15" customHeight="1" x14ac:dyDescent="0.25">
      <c r="A1709" s="15" t="s">
        <v>57</v>
      </c>
      <c r="B1709" s="12">
        <v>50201010</v>
      </c>
      <c r="C1709" s="16">
        <v>10000</v>
      </c>
      <c r="D1709" s="16">
        <v>5000</v>
      </c>
      <c r="E1709" s="16">
        <v>5000</v>
      </c>
      <c r="F1709" s="16">
        <f t="shared" si="220"/>
        <v>5000</v>
      </c>
      <c r="G1709" s="16">
        <f t="shared" si="220"/>
        <v>0</v>
      </c>
    </row>
    <row r="1710" spans="1:7" ht="15" customHeight="1" x14ac:dyDescent="0.25">
      <c r="A1710" s="15" t="s">
        <v>58</v>
      </c>
      <c r="B1710" s="12">
        <v>50202010</v>
      </c>
      <c r="C1710" s="16">
        <v>332800</v>
      </c>
      <c r="D1710" s="16">
        <v>332800</v>
      </c>
      <c r="E1710" s="16">
        <v>0</v>
      </c>
      <c r="F1710" s="16">
        <f t="shared" si="220"/>
        <v>0</v>
      </c>
      <c r="G1710" s="16">
        <f t="shared" si="220"/>
        <v>332800</v>
      </c>
    </row>
    <row r="1711" spans="1:7" ht="15" customHeight="1" x14ac:dyDescent="0.25">
      <c r="A1711" s="15" t="s">
        <v>59</v>
      </c>
      <c r="B1711" s="12">
        <v>50203010</v>
      </c>
      <c r="C1711" s="16">
        <v>46706</v>
      </c>
      <c r="D1711" s="16">
        <v>46706</v>
      </c>
      <c r="E1711" s="16">
        <v>25325</v>
      </c>
      <c r="F1711" s="16">
        <f t="shared" si="220"/>
        <v>0</v>
      </c>
      <c r="G1711" s="16">
        <f t="shared" si="220"/>
        <v>21381</v>
      </c>
    </row>
    <row r="1712" spans="1:7" ht="15" customHeight="1" x14ac:dyDescent="0.25">
      <c r="A1712" s="15" t="s">
        <v>62</v>
      </c>
      <c r="B1712" s="12">
        <v>50203210</v>
      </c>
      <c r="C1712" s="16">
        <v>38294</v>
      </c>
      <c r="D1712" s="16">
        <v>38294</v>
      </c>
      <c r="E1712" s="16">
        <v>0</v>
      </c>
      <c r="F1712" s="16">
        <f t="shared" si="220"/>
        <v>0</v>
      </c>
      <c r="G1712" s="16">
        <f t="shared" si="220"/>
        <v>38294</v>
      </c>
    </row>
    <row r="1713" spans="1:7" ht="15" customHeight="1" x14ac:dyDescent="0.25">
      <c r="A1713" s="15" t="s">
        <v>111</v>
      </c>
      <c r="B1713" s="12">
        <v>50203220</v>
      </c>
      <c r="C1713" s="16">
        <v>15000</v>
      </c>
      <c r="D1713" s="16">
        <v>15000</v>
      </c>
      <c r="E1713" s="16">
        <v>0</v>
      </c>
      <c r="F1713" s="16">
        <f t="shared" si="220"/>
        <v>0</v>
      </c>
      <c r="G1713" s="16">
        <f t="shared" si="220"/>
        <v>15000</v>
      </c>
    </row>
    <row r="1714" spans="1:7" ht="15" customHeight="1" x14ac:dyDescent="0.25">
      <c r="A1714" s="15" t="s">
        <v>117</v>
      </c>
      <c r="B1714" s="12">
        <v>50206020</v>
      </c>
      <c r="C1714" s="16">
        <v>153000</v>
      </c>
      <c r="D1714" s="16">
        <v>100000</v>
      </c>
      <c r="E1714" s="16">
        <v>50000</v>
      </c>
      <c r="F1714" s="16">
        <f t="shared" si="220"/>
        <v>53000</v>
      </c>
      <c r="G1714" s="16">
        <f t="shared" si="220"/>
        <v>50000</v>
      </c>
    </row>
    <row r="1715" spans="1:7" ht="15" customHeight="1" x14ac:dyDescent="0.25">
      <c r="A1715" s="15" t="s">
        <v>67</v>
      </c>
      <c r="B1715" s="12">
        <v>50211990</v>
      </c>
      <c r="C1715" s="16">
        <v>278000</v>
      </c>
      <c r="D1715" s="16">
        <v>139000</v>
      </c>
      <c r="E1715" s="16">
        <v>0</v>
      </c>
      <c r="F1715" s="16">
        <f t="shared" si="220"/>
        <v>139000</v>
      </c>
      <c r="G1715" s="16">
        <f t="shared" si="220"/>
        <v>139000</v>
      </c>
    </row>
    <row r="1716" spans="1:7" ht="15" customHeight="1" x14ac:dyDescent="0.25">
      <c r="A1716" s="15" t="s">
        <v>76</v>
      </c>
      <c r="B1716" s="12">
        <v>50299020</v>
      </c>
      <c r="C1716" s="16">
        <v>12000</v>
      </c>
      <c r="D1716" s="16">
        <v>12000</v>
      </c>
      <c r="E1716" s="16">
        <v>5022</v>
      </c>
      <c r="F1716" s="16">
        <f t="shared" si="220"/>
        <v>0</v>
      </c>
      <c r="G1716" s="16">
        <f t="shared" si="220"/>
        <v>6978</v>
      </c>
    </row>
    <row r="1717" spans="1:7" ht="15" customHeight="1" x14ac:dyDescent="0.25">
      <c r="A1717" s="15" t="s">
        <v>77</v>
      </c>
      <c r="B1717" s="12">
        <v>50299030</v>
      </c>
      <c r="C1717" s="16">
        <v>305300</v>
      </c>
      <c r="D1717" s="16">
        <v>305300</v>
      </c>
      <c r="E1717" s="16">
        <v>303145</v>
      </c>
      <c r="F1717" s="16">
        <f t="shared" si="220"/>
        <v>0</v>
      </c>
      <c r="G1717" s="16">
        <f t="shared" si="220"/>
        <v>2155</v>
      </c>
    </row>
    <row r="1718" spans="1:7" ht="15" customHeight="1" x14ac:dyDescent="0.25">
      <c r="A1718" s="15" t="s">
        <v>78</v>
      </c>
      <c r="B1718" s="12">
        <v>50299080</v>
      </c>
      <c r="C1718" s="16">
        <v>215000</v>
      </c>
      <c r="D1718" s="16">
        <v>215000</v>
      </c>
      <c r="E1718" s="16">
        <v>0</v>
      </c>
      <c r="F1718" s="16">
        <f t="shared" si="220"/>
        <v>0</v>
      </c>
      <c r="G1718" s="16">
        <f t="shared" si="220"/>
        <v>215000</v>
      </c>
    </row>
    <row r="1719" spans="1:7" ht="15" customHeight="1" x14ac:dyDescent="0.25">
      <c r="B1719" s="12"/>
    </row>
    <row r="1720" spans="1:7" s="18" customFormat="1" ht="15" customHeight="1" x14ac:dyDescent="0.25">
      <c r="A1720" s="18" t="s">
        <v>385</v>
      </c>
      <c r="B1720" s="19" t="s">
        <v>10</v>
      </c>
      <c r="C1720" s="20">
        <v>6306000</v>
      </c>
      <c r="D1720" s="20">
        <v>1711000</v>
      </c>
      <c r="E1720" s="20">
        <v>310541.46000000002</v>
      </c>
      <c r="F1720" s="20">
        <f t="shared" ref="F1720:G1727" si="221">C1720-D1720</f>
        <v>4595000</v>
      </c>
      <c r="G1720" s="20">
        <f t="shared" si="221"/>
        <v>1400458.54</v>
      </c>
    </row>
    <row r="1721" spans="1:7" ht="15" customHeight="1" x14ac:dyDescent="0.25">
      <c r="A1721" s="15" t="s">
        <v>57</v>
      </c>
      <c r="B1721" s="12">
        <v>50201010</v>
      </c>
      <c r="C1721" s="16">
        <v>10000</v>
      </c>
      <c r="D1721" s="16">
        <v>0</v>
      </c>
      <c r="E1721" s="16">
        <v>0</v>
      </c>
      <c r="F1721" s="16">
        <f t="shared" si="221"/>
        <v>10000</v>
      </c>
      <c r="G1721" s="16">
        <f t="shared" si="221"/>
        <v>0</v>
      </c>
    </row>
    <row r="1722" spans="1:7" ht="15" customHeight="1" x14ac:dyDescent="0.25">
      <c r="A1722" s="15" t="s">
        <v>58</v>
      </c>
      <c r="B1722" s="12">
        <v>50202010</v>
      </c>
      <c r="C1722" s="16">
        <v>100000</v>
      </c>
      <c r="D1722" s="16">
        <v>0</v>
      </c>
      <c r="E1722" s="16">
        <v>0</v>
      </c>
      <c r="F1722" s="16">
        <f t="shared" si="221"/>
        <v>100000</v>
      </c>
      <c r="G1722" s="16">
        <f t="shared" si="221"/>
        <v>0</v>
      </c>
    </row>
    <row r="1723" spans="1:7" ht="15" customHeight="1" x14ac:dyDescent="0.25">
      <c r="A1723" s="15" t="s">
        <v>59</v>
      </c>
      <c r="B1723" s="12">
        <v>50203010</v>
      </c>
      <c r="C1723" s="16">
        <v>30000</v>
      </c>
      <c r="D1723" s="16">
        <v>30000</v>
      </c>
      <c r="E1723" s="16">
        <v>0</v>
      </c>
      <c r="F1723" s="16">
        <f t="shared" si="221"/>
        <v>0</v>
      </c>
      <c r="G1723" s="16">
        <f t="shared" si="221"/>
        <v>30000</v>
      </c>
    </row>
    <row r="1724" spans="1:7" ht="15" customHeight="1" x14ac:dyDescent="0.25">
      <c r="A1724" s="15" t="s">
        <v>66</v>
      </c>
      <c r="B1724" s="12">
        <v>50205020</v>
      </c>
      <c r="C1724" s="16">
        <v>6000</v>
      </c>
      <c r="D1724" s="16">
        <v>6000</v>
      </c>
      <c r="E1724" s="16">
        <v>0</v>
      </c>
      <c r="F1724" s="16">
        <f t="shared" si="221"/>
        <v>0</v>
      </c>
      <c r="G1724" s="16">
        <f t="shared" si="221"/>
        <v>6000</v>
      </c>
    </row>
    <row r="1725" spans="1:7" ht="15" customHeight="1" x14ac:dyDescent="0.25">
      <c r="A1725" s="15" t="s">
        <v>117</v>
      </c>
      <c r="B1725" s="12">
        <v>50206020</v>
      </c>
      <c r="C1725" s="16">
        <v>85000</v>
      </c>
      <c r="D1725" s="16">
        <v>0</v>
      </c>
      <c r="E1725" s="16">
        <v>0</v>
      </c>
      <c r="F1725" s="16">
        <f t="shared" si="221"/>
        <v>85000</v>
      </c>
      <c r="G1725" s="16">
        <f t="shared" si="221"/>
        <v>0</v>
      </c>
    </row>
    <row r="1726" spans="1:7" ht="15" customHeight="1" x14ac:dyDescent="0.25">
      <c r="A1726" s="15" t="s">
        <v>67</v>
      </c>
      <c r="B1726" s="12">
        <v>50211990</v>
      </c>
      <c r="C1726" s="16">
        <v>5500000</v>
      </c>
      <c r="D1726" s="16">
        <v>1375000</v>
      </c>
      <c r="E1726" s="16">
        <v>13742.46</v>
      </c>
      <c r="F1726" s="16">
        <f t="shared" si="221"/>
        <v>4125000</v>
      </c>
      <c r="G1726" s="16">
        <f t="shared" si="221"/>
        <v>1361257.54</v>
      </c>
    </row>
    <row r="1727" spans="1:7" ht="15" customHeight="1" x14ac:dyDescent="0.25">
      <c r="A1727" s="15" t="s">
        <v>77</v>
      </c>
      <c r="B1727" s="12">
        <v>50299030</v>
      </c>
      <c r="C1727" s="16">
        <v>575000</v>
      </c>
      <c r="D1727" s="16">
        <v>300000</v>
      </c>
      <c r="E1727" s="16">
        <v>296799</v>
      </c>
      <c r="F1727" s="16">
        <f t="shared" si="221"/>
        <v>275000</v>
      </c>
      <c r="G1727" s="16">
        <f t="shared" si="221"/>
        <v>3201</v>
      </c>
    </row>
    <row r="1728" spans="1:7" ht="15" customHeight="1" x14ac:dyDescent="0.25">
      <c r="B1728" s="12"/>
    </row>
    <row r="1729" spans="1:7" s="18" customFormat="1" ht="15" customHeight="1" x14ac:dyDescent="0.25">
      <c r="A1729" s="18" t="s">
        <v>386</v>
      </c>
      <c r="B1729" s="19" t="s">
        <v>10</v>
      </c>
      <c r="C1729" s="20">
        <v>837119</v>
      </c>
      <c r="D1729" s="20">
        <v>712119</v>
      </c>
      <c r="E1729" s="20">
        <v>53829.56</v>
      </c>
      <c r="F1729" s="20">
        <f t="shared" ref="F1729:G1739" si="222">C1729-D1729</f>
        <v>125000</v>
      </c>
      <c r="G1729" s="20">
        <f t="shared" si="222"/>
        <v>658289.43999999994</v>
      </c>
    </row>
    <row r="1730" spans="1:7" ht="15" customHeight="1" x14ac:dyDescent="0.25">
      <c r="A1730" s="15" t="s">
        <v>57</v>
      </c>
      <c r="B1730" s="12">
        <v>50201010</v>
      </c>
      <c r="C1730" s="16">
        <v>25000</v>
      </c>
      <c r="D1730" s="16">
        <v>0</v>
      </c>
      <c r="E1730" s="16">
        <v>0</v>
      </c>
      <c r="F1730" s="16">
        <f t="shared" si="222"/>
        <v>25000</v>
      </c>
      <c r="G1730" s="16">
        <f t="shared" si="222"/>
        <v>0</v>
      </c>
    </row>
    <row r="1731" spans="1:7" ht="15" customHeight="1" x14ac:dyDescent="0.25">
      <c r="A1731" s="15" t="s">
        <v>58</v>
      </c>
      <c r="B1731" s="12">
        <v>50202010</v>
      </c>
      <c r="C1731" s="16">
        <v>170000</v>
      </c>
      <c r="D1731" s="16">
        <v>170000</v>
      </c>
      <c r="E1731" s="16">
        <v>0</v>
      </c>
      <c r="F1731" s="16">
        <f t="shared" si="222"/>
        <v>0</v>
      </c>
      <c r="G1731" s="16">
        <f t="shared" si="222"/>
        <v>170000</v>
      </c>
    </row>
    <row r="1732" spans="1:7" ht="15" customHeight="1" x14ac:dyDescent="0.25">
      <c r="A1732" s="15" t="s">
        <v>59</v>
      </c>
      <c r="B1732" s="12">
        <v>50203010</v>
      </c>
      <c r="C1732" s="16">
        <v>39991</v>
      </c>
      <c r="D1732" s="16">
        <v>39991</v>
      </c>
      <c r="E1732" s="16">
        <v>0</v>
      </c>
      <c r="F1732" s="16">
        <f t="shared" si="222"/>
        <v>0</v>
      </c>
      <c r="G1732" s="16">
        <f t="shared" si="222"/>
        <v>39991</v>
      </c>
    </row>
    <row r="1733" spans="1:7" ht="15" customHeight="1" x14ac:dyDescent="0.25">
      <c r="A1733" s="15" t="s">
        <v>60</v>
      </c>
      <c r="B1733" s="12">
        <v>50203050</v>
      </c>
      <c r="C1733" s="16">
        <v>98000</v>
      </c>
      <c r="D1733" s="16">
        <v>98000</v>
      </c>
      <c r="E1733" s="16">
        <v>0</v>
      </c>
      <c r="F1733" s="16">
        <f t="shared" si="222"/>
        <v>0</v>
      </c>
      <c r="G1733" s="16">
        <f t="shared" si="222"/>
        <v>98000</v>
      </c>
    </row>
    <row r="1734" spans="1:7" ht="15" customHeight="1" x14ac:dyDescent="0.25">
      <c r="A1734" s="15" t="s">
        <v>63</v>
      </c>
      <c r="B1734" s="12">
        <v>50203990</v>
      </c>
      <c r="C1734" s="16">
        <v>15000</v>
      </c>
      <c r="D1734" s="16">
        <v>15000</v>
      </c>
      <c r="E1734" s="16">
        <v>0</v>
      </c>
      <c r="F1734" s="16">
        <f t="shared" si="222"/>
        <v>0</v>
      </c>
      <c r="G1734" s="16">
        <f t="shared" si="222"/>
        <v>15000</v>
      </c>
    </row>
    <row r="1735" spans="1:7" ht="15" customHeight="1" x14ac:dyDescent="0.25">
      <c r="A1735" s="15" t="s">
        <v>117</v>
      </c>
      <c r="B1735" s="12">
        <v>50206020</v>
      </c>
      <c r="C1735" s="16">
        <v>150000</v>
      </c>
      <c r="D1735" s="16">
        <v>150000</v>
      </c>
      <c r="E1735" s="16">
        <v>0</v>
      </c>
      <c r="F1735" s="16">
        <f t="shared" si="222"/>
        <v>0</v>
      </c>
      <c r="G1735" s="16">
        <f t="shared" si="222"/>
        <v>150000</v>
      </c>
    </row>
    <row r="1736" spans="1:7" ht="15" customHeight="1" x14ac:dyDescent="0.25">
      <c r="A1736" s="15" t="s">
        <v>67</v>
      </c>
      <c r="B1736" s="12">
        <v>50211990</v>
      </c>
      <c r="C1736" s="16">
        <v>30000</v>
      </c>
      <c r="D1736" s="16">
        <v>30000</v>
      </c>
      <c r="E1736" s="16">
        <v>22155.56</v>
      </c>
      <c r="F1736" s="16">
        <f t="shared" si="222"/>
        <v>0</v>
      </c>
      <c r="G1736" s="16">
        <f t="shared" si="222"/>
        <v>7844.4399999999987</v>
      </c>
    </row>
    <row r="1737" spans="1:7" ht="15" customHeight="1" x14ac:dyDescent="0.25">
      <c r="A1737" s="15" t="s">
        <v>76</v>
      </c>
      <c r="B1737" s="12">
        <v>50299020</v>
      </c>
      <c r="C1737" s="16">
        <v>10988</v>
      </c>
      <c r="D1737" s="16">
        <v>10988</v>
      </c>
      <c r="E1737" s="16">
        <v>1674</v>
      </c>
      <c r="F1737" s="16">
        <f t="shared" si="222"/>
        <v>0</v>
      </c>
      <c r="G1737" s="16">
        <f t="shared" si="222"/>
        <v>9314</v>
      </c>
    </row>
    <row r="1738" spans="1:7" ht="15" customHeight="1" x14ac:dyDescent="0.25">
      <c r="A1738" s="15" t="s">
        <v>77</v>
      </c>
      <c r="B1738" s="12">
        <v>50299030</v>
      </c>
      <c r="C1738" s="16">
        <v>98140</v>
      </c>
      <c r="D1738" s="16">
        <v>98140</v>
      </c>
      <c r="E1738" s="16">
        <v>0</v>
      </c>
      <c r="F1738" s="16">
        <f t="shared" si="222"/>
        <v>0</v>
      </c>
      <c r="G1738" s="16">
        <f t="shared" si="222"/>
        <v>98140</v>
      </c>
    </row>
    <row r="1739" spans="1:7" ht="15" customHeight="1" x14ac:dyDescent="0.25">
      <c r="A1739" s="15" t="s">
        <v>78</v>
      </c>
      <c r="B1739" s="12">
        <v>50299080</v>
      </c>
      <c r="C1739" s="16">
        <v>200000</v>
      </c>
      <c r="D1739" s="16">
        <v>100000</v>
      </c>
      <c r="E1739" s="16">
        <v>30000</v>
      </c>
      <c r="F1739" s="16">
        <f t="shared" si="222"/>
        <v>100000</v>
      </c>
      <c r="G1739" s="16">
        <f t="shared" si="222"/>
        <v>70000</v>
      </c>
    </row>
    <row r="1740" spans="1:7" ht="15" customHeight="1" x14ac:dyDescent="0.25">
      <c r="B1740" s="12"/>
    </row>
    <row r="1741" spans="1:7" s="18" customFormat="1" ht="15" customHeight="1" x14ac:dyDescent="0.25">
      <c r="A1741" s="18" t="s">
        <v>387</v>
      </c>
      <c r="B1741" s="19" t="s">
        <v>10</v>
      </c>
      <c r="C1741" s="20">
        <v>300000</v>
      </c>
      <c r="D1741" s="20">
        <v>300000</v>
      </c>
      <c r="E1741" s="20">
        <v>64991</v>
      </c>
      <c r="F1741" s="20">
        <f t="shared" ref="F1741:G1746" si="223">C1741-D1741</f>
        <v>0</v>
      </c>
      <c r="G1741" s="20">
        <f t="shared" si="223"/>
        <v>235009</v>
      </c>
    </row>
    <row r="1742" spans="1:7" ht="15" customHeight="1" x14ac:dyDescent="0.25">
      <c r="A1742" s="15" t="s">
        <v>57</v>
      </c>
      <c r="B1742" s="12">
        <v>50201010</v>
      </c>
      <c r="C1742" s="16">
        <v>10000</v>
      </c>
      <c r="D1742" s="16">
        <v>10000</v>
      </c>
      <c r="E1742" s="16">
        <v>5500</v>
      </c>
      <c r="F1742" s="16">
        <f t="shared" si="223"/>
        <v>0</v>
      </c>
      <c r="G1742" s="16">
        <f t="shared" si="223"/>
        <v>4500</v>
      </c>
    </row>
    <row r="1743" spans="1:7" ht="15" customHeight="1" x14ac:dyDescent="0.25">
      <c r="A1743" s="15" t="s">
        <v>58</v>
      </c>
      <c r="B1743" s="12">
        <v>50202010</v>
      </c>
      <c r="C1743" s="16">
        <v>100000</v>
      </c>
      <c r="D1743" s="16">
        <v>100000</v>
      </c>
      <c r="E1743" s="16">
        <v>0</v>
      </c>
      <c r="F1743" s="16">
        <f t="shared" si="223"/>
        <v>0</v>
      </c>
      <c r="G1743" s="16">
        <f t="shared" si="223"/>
        <v>100000</v>
      </c>
    </row>
    <row r="1744" spans="1:7" ht="15" customHeight="1" x14ac:dyDescent="0.25">
      <c r="A1744" s="15" t="s">
        <v>76</v>
      </c>
      <c r="B1744" s="12">
        <v>50299020</v>
      </c>
      <c r="C1744" s="16">
        <v>10000</v>
      </c>
      <c r="D1744" s="16">
        <v>10000</v>
      </c>
      <c r="E1744" s="16">
        <v>0</v>
      </c>
      <c r="F1744" s="16">
        <f t="shared" si="223"/>
        <v>0</v>
      </c>
      <c r="G1744" s="16">
        <f t="shared" si="223"/>
        <v>10000</v>
      </c>
    </row>
    <row r="1745" spans="1:7" ht="15" customHeight="1" x14ac:dyDescent="0.25">
      <c r="A1745" s="15" t="s">
        <v>77</v>
      </c>
      <c r="B1745" s="12">
        <v>50299030</v>
      </c>
      <c r="C1745" s="16">
        <v>30000</v>
      </c>
      <c r="D1745" s="16">
        <v>30000</v>
      </c>
      <c r="E1745" s="16">
        <v>29491</v>
      </c>
      <c r="F1745" s="16">
        <f t="shared" si="223"/>
        <v>0</v>
      </c>
      <c r="G1745" s="16">
        <f t="shared" si="223"/>
        <v>509</v>
      </c>
    </row>
    <row r="1746" spans="1:7" ht="15" customHeight="1" x14ac:dyDescent="0.25">
      <c r="A1746" s="15" t="s">
        <v>78</v>
      </c>
      <c r="B1746" s="12">
        <v>50299080</v>
      </c>
      <c r="C1746" s="16">
        <v>150000</v>
      </c>
      <c r="D1746" s="16">
        <v>150000</v>
      </c>
      <c r="E1746" s="16">
        <v>30000</v>
      </c>
      <c r="F1746" s="16">
        <f t="shared" si="223"/>
        <v>0</v>
      </c>
      <c r="G1746" s="16">
        <f t="shared" si="223"/>
        <v>120000</v>
      </c>
    </row>
    <row r="1747" spans="1:7" ht="15" customHeight="1" x14ac:dyDescent="0.25">
      <c r="B1747" s="12"/>
    </row>
    <row r="1748" spans="1:7" ht="15" customHeight="1" x14ac:dyDescent="0.25">
      <c r="A1748" s="15" t="s">
        <v>388</v>
      </c>
      <c r="B1748" s="12" t="s">
        <v>10</v>
      </c>
      <c r="C1748" s="16">
        <v>770869842</v>
      </c>
      <c r="D1748" s="16">
        <v>524039280.31</v>
      </c>
      <c r="E1748" s="16">
        <v>103536368.16</v>
      </c>
      <c r="F1748" s="16">
        <f t="shared" ref="F1748:G1751" si="224">C1748-D1748</f>
        <v>246830561.69</v>
      </c>
      <c r="G1748" s="16">
        <f t="shared" si="224"/>
        <v>420502912.14999998</v>
      </c>
    </row>
    <row r="1749" spans="1:7" ht="15" customHeight="1" x14ac:dyDescent="0.25">
      <c r="A1749" s="15" t="s">
        <v>17</v>
      </c>
      <c r="B1749" s="12" t="s">
        <v>10</v>
      </c>
      <c r="C1749" s="16">
        <v>197484482</v>
      </c>
      <c r="D1749" s="16">
        <v>197484482</v>
      </c>
      <c r="E1749" s="16">
        <v>37503412.770000003</v>
      </c>
      <c r="F1749" s="16">
        <f t="shared" si="224"/>
        <v>0</v>
      </c>
      <c r="G1749" s="16">
        <f t="shared" si="224"/>
        <v>159981069.22999999</v>
      </c>
    </row>
    <row r="1750" spans="1:7" ht="15" customHeight="1" x14ac:dyDescent="0.25">
      <c r="A1750" s="15" t="s">
        <v>18</v>
      </c>
      <c r="B1750" s="12" t="s">
        <v>10</v>
      </c>
      <c r="C1750" s="16">
        <v>189185360</v>
      </c>
      <c r="D1750" s="16">
        <v>143254798.31</v>
      </c>
      <c r="E1750" s="16">
        <v>17475976.48</v>
      </c>
      <c r="F1750" s="16">
        <f t="shared" si="224"/>
        <v>45930561.689999998</v>
      </c>
      <c r="G1750" s="16">
        <f t="shared" si="224"/>
        <v>125778821.83</v>
      </c>
    </row>
    <row r="1751" spans="1:7" ht="15" customHeight="1" x14ac:dyDescent="0.25">
      <c r="A1751" s="15" t="s">
        <v>389</v>
      </c>
      <c r="B1751" s="12" t="s">
        <v>10</v>
      </c>
      <c r="C1751" s="16">
        <v>384200000</v>
      </c>
      <c r="D1751" s="16">
        <v>183300000</v>
      </c>
      <c r="E1751" s="16">
        <v>48556978.909999996</v>
      </c>
      <c r="F1751" s="16">
        <f t="shared" si="224"/>
        <v>200900000</v>
      </c>
      <c r="G1751" s="16">
        <f t="shared" si="224"/>
        <v>134743021.09</v>
      </c>
    </row>
    <row r="1752" spans="1:7" ht="15" customHeight="1" x14ac:dyDescent="0.25">
      <c r="B1752" s="12"/>
    </row>
    <row r="1753" spans="1:7" ht="15" customHeight="1" x14ac:dyDescent="0.25">
      <c r="A1753" s="18" t="s">
        <v>390</v>
      </c>
      <c r="B1753" s="19">
        <v>8711</v>
      </c>
      <c r="C1753" s="20">
        <v>74161013</v>
      </c>
      <c r="D1753" s="20">
        <v>64314322</v>
      </c>
      <c r="E1753" s="20">
        <v>9875506.4700000007</v>
      </c>
      <c r="F1753" s="20">
        <f t="shared" ref="F1753:G1770" si="225">C1753-D1753</f>
        <v>9846691</v>
      </c>
      <c r="G1753" s="20">
        <f t="shared" si="225"/>
        <v>54438815.530000001</v>
      </c>
    </row>
    <row r="1754" spans="1:7" s="18" customFormat="1" ht="15" customHeight="1" x14ac:dyDescent="0.25">
      <c r="A1754" s="18" t="s">
        <v>22</v>
      </c>
      <c r="B1754" s="19">
        <v>100</v>
      </c>
      <c r="C1754" s="20">
        <v>38266483</v>
      </c>
      <c r="D1754" s="20">
        <v>38266483</v>
      </c>
      <c r="E1754" s="20">
        <v>7092813.9699999997</v>
      </c>
      <c r="F1754" s="20">
        <f t="shared" si="225"/>
        <v>0</v>
      </c>
      <c r="G1754" s="20">
        <f t="shared" si="225"/>
        <v>31173669.030000001</v>
      </c>
    </row>
    <row r="1755" spans="1:7" ht="15" customHeight="1" x14ac:dyDescent="0.25">
      <c r="A1755" s="15" t="s">
        <v>23</v>
      </c>
      <c r="B1755" s="12">
        <v>50101010</v>
      </c>
      <c r="C1755" s="16">
        <v>26158800</v>
      </c>
      <c r="D1755" s="16">
        <v>26158800</v>
      </c>
      <c r="E1755" s="16">
        <v>5438246.6799999997</v>
      </c>
      <c r="F1755" s="16">
        <f t="shared" si="225"/>
        <v>0</v>
      </c>
      <c r="G1755" s="16">
        <f t="shared" si="225"/>
        <v>20720553.32</v>
      </c>
    </row>
    <row r="1756" spans="1:7" ht="15" customHeight="1" x14ac:dyDescent="0.25">
      <c r="A1756" s="15" t="s">
        <v>25</v>
      </c>
      <c r="B1756" s="12">
        <v>50102010</v>
      </c>
      <c r="C1756" s="16">
        <v>1608000</v>
      </c>
      <c r="D1756" s="16">
        <v>1608000</v>
      </c>
      <c r="E1756" s="16">
        <v>340000</v>
      </c>
      <c r="F1756" s="16">
        <f t="shared" si="225"/>
        <v>0</v>
      </c>
      <c r="G1756" s="16">
        <f t="shared" si="225"/>
        <v>1268000</v>
      </c>
    </row>
    <row r="1757" spans="1:7" ht="15" customHeight="1" x14ac:dyDescent="0.25">
      <c r="A1757" s="15" t="s">
        <v>26</v>
      </c>
      <c r="B1757" s="12">
        <v>50102020</v>
      </c>
      <c r="C1757" s="16">
        <v>216000</v>
      </c>
      <c r="D1757" s="16">
        <v>216000</v>
      </c>
      <c r="E1757" s="16">
        <v>25500</v>
      </c>
      <c r="F1757" s="16">
        <f t="shared" si="225"/>
        <v>0</v>
      </c>
      <c r="G1757" s="16">
        <f t="shared" si="225"/>
        <v>190500</v>
      </c>
    </row>
    <row r="1758" spans="1:7" ht="15" customHeight="1" x14ac:dyDescent="0.25">
      <c r="A1758" s="15" t="s">
        <v>27</v>
      </c>
      <c r="B1758" s="12">
        <v>50102030</v>
      </c>
      <c r="C1758" s="16">
        <v>216000</v>
      </c>
      <c r="D1758" s="16">
        <v>216000</v>
      </c>
      <c r="E1758" s="16">
        <v>25500</v>
      </c>
      <c r="F1758" s="16">
        <f t="shared" si="225"/>
        <v>0</v>
      </c>
      <c r="G1758" s="16">
        <f t="shared" si="225"/>
        <v>190500</v>
      </c>
    </row>
    <row r="1759" spans="1:7" ht="15" customHeight="1" x14ac:dyDescent="0.25">
      <c r="A1759" s="15" t="s">
        <v>28</v>
      </c>
      <c r="B1759" s="12">
        <v>50102040</v>
      </c>
      <c r="C1759" s="16">
        <v>469000</v>
      </c>
      <c r="D1759" s="16">
        <v>469000</v>
      </c>
      <c r="E1759" s="16">
        <v>399000</v>
      </c>
      <c r="F1759" s="16">
        <f t="shared" si="225"/>
        <v>0</v>
      </c>
      <c r="G1759" s="16">
        <f t="shared" si="225"/>
        <v>70000</v>
      </c>
    </row>
    <row r="1760" spans="1:7" ht="15" customHeight="1" x14ac:dyDescent="0.25">
      <c r="A1760" s="15" t="s">
        <v>30</v>
      </c>
      <c r="B1760" s="12">
        <v>50102120</v>
      </c>
      <c r="C1760" s="16">
        <v>70000</v>
      </c>
      <c r="D1760" s="16">
        <v>70000</v>
      </c>
      <c r="E1760" s="16">
        <v>25000</v>
      </c>
      <c r="F1760" s="16">
        <f t="shared" si="225"/>
        <v>0</v>
      </c>
      <c r="G1760" s="16">
        <f t="shared" si="225"/>
        <v>45000</v>
      </c>
    </row>
    <row r="1761" spans="1:7" ht="15" customHeight="1" x14ac:dyDescent="0.25">
      <c r="A1761" s="15" t="s">
        <v>31</v>
      </c>
      <c r="B1761" s="12">
        <v>50102130</v>
      </c>
      <c r="C1761" s="16">
        <v>2000</v>
      </c>
      <c r="D1761" s="16">
        <v>2000</v>
      </c>
      <c r="E1761" s="16">
        <v>0</v>
      </c>
      <c r="F1761" s="16">
        <f t="shared" si="225"/>
        <v>0</v>
      </c>
      <c r="G1761" s="16">
        <f t="shared" si="225"/>
        <v>2000</v>
      </c>
    </row>
    <row r="1762" spans="1:7" ht="15" customHeight="1" x14ac:dyDescent="0.25">
      <c r="A1762" s="15" t="s">
        <v>32</v>
      </c>
      <c r="B1762" s="12">
        <v>50102140</v>
      </c>
      <c r="C1762" s="16">
        <v>2179900</v>
      </c>
      <c r="D1762" s="16">
        <v>2179900</v>
      </c>
      <c r="E1762" s="16">
        <v>0</v>
      </c>
      <c r="F1762" s="16">
        <f t="shared" si="225"/>
        <v>0</v>
      </c>
      <c r="G1762" s="16">
        <f t="shared" si="225"/>
        <v>2179900</v>
      </c>
    </row>
    <row r="1763" spans="1:7" ht="15" customHeight="1" x14ac:dyDescent="0.25">
      <c r="A1763" s="15" t="s">
        <v>33</v>
      </c>
      <c r="B1763" s="12">
        <v>50102150</v>
      </c>
      <c r="C1763" s="16">
        <v>335000</v>
      </c>
      <c r="D1763" s="16">
        <v>335000</v>
      </c>
      <c r="E1763" s="16">
        <v>0</v>
      </c>
      <c r="F1763" s="16">
        <f t="shared" si="225"/>
        <v>0</v>
      </c>
      <c r="G1763" s="16">
        <f t="shared" si="225"/>
        <v>335000</v>
      </c>
    </row>
    <row r="1764" spans="1:7" ht="15" customHeight="1" x14ac:dyDescent="0.25">
      <c r="A1764" s="15" t="s">
        <v>94</v>
      </c>
      <c r="B1764" s="12">
        <v>50102990</v>
      </c>
      <c r="C1764" s="16">
        <v>469000</v>
      </c>
      <c r="D1764" s="16">
        <v>469000</v>
      </c>
      <c r="E1764" s="16">
        <v>0</v>
      </c>
      <c r="F1764" s="16">
        <f t="shared" si="225"/>
        <v>0</v>
      </c>
      <c r="G1764" s="16">
        <f t="shared" si="225"/>
        <v>469000</v>
      </c>
    </row>
    <row r="1765" spans="1:7" ht="15" customHeight="1" x14ac:dyDescent="0.25">
      <c r="A1765" s="15" t="s">
        <v>152</v>
      </c>
      <c r="B1765" s="12">
        <v>50102990</v>
      </c>
      <c r="C1765" s="16">
        <v>2179900</v>
      </c>
      <c r="D1765" s="16">
        <v>2179900</v>
      </c>
      <c r="E1765" s="16">
        <v>0</v>
      </c>
      <c r="F1765" s="16">
        <f t="shared" si="225"/>
        <v>0</v>
      </c>
      <c r="G1765" s="16">
        <f t="shared" si="225"/>
        <v>2179900</v>
      </c>
    </row>
    <row r="1766" spans="1:7" ht="15" customHeight="1" x14ac:dyDescent="0.25">
      <c r="A1766" s="15" t="s">
        <v>36</v>
      </c>
      <c r="B1766" s="12">
        <v>50103010</v>
      </c>
      <c r="C1766" s="16">
        <v>3139056</v>
      </c>
      <c r="D1766" s="16">
        <v>3139056</v>
      </c>
      <c r="E1766" s="16">
        <v>652607.1</v>
      </c>
      <c r="F1766" s="16">
        <f t="shared" si="225"/>
        <v>0</v>
      </c>
      <c r="G1766" s="16">
        <f t="shared" si="225"/>
        <v>2486448.9</v>
      </c>
    </row>
    <row r="1767" spans="1:7" ht="15" customHeight="1" x14ac:dyDescent="0.25">
      <c r="A1767" s="15" t="s">
        <v>37</v>
      </c>
      <c r="B1767" s="12">
        <v>50103020</v>
      </c>
      <c r="C1767" s="16">
        <v>160800</v>
      </c>
      <c r="D1767" s="16">
        <v>160800</v>
      </c>
      <c r="E1767" s="16">
        <v>34000</v>
      </c>
      <c r="F1767" s="16">
        <f t="shared" si="225"/>
        <v>0</v>
      </c>
      <c r="G1767" s="16">
        <f t="shared" si="225"/>
        <v>126800</v>
      </c>
    </row>
    <row r="1768" spans="1:7" ht="15" customHeight="1" x14ac:dyDescent="0.25">
      <c r="A1768" s="15" t="s">
        <v>38</v>
      </c>
      <c r="B1768" s="12">
        <v>50103030</v>
      </c>
      <c r="C1768" s="16">
        <v>647627</v>
      </c>
      <c r="D1768" s="16">
        <v>647627</v>
      </c>
      <c r="E1768" s="16">
        <v>135960.19</v>
      </c>
      <c r="F1768" s="16">
        <f t="shared" si="225"/>
        <v>0</v>
      </c>
      <c r="G1768" s="16">
        <f t="shared" si="225"/>
        <v>511666.81</v>
      </c>
    </row>
    <row r="1769" spans="1:7" ht="15" customHeight="1" x14ac:dyDescent="0.25">
      <c r="A1769" s="15" t="s">
        <v>39</v>
      </c>
      <c r="B1769" s="12">
        <v>50103040</v>
      </c>
      <c r="C1769" s="16">
        <v>80400</v>
      </c>
      <c r="D1769" s="16">
        <v>80400</v>
      </c>
      <c r="E1769" s="16">
        <v>17000</v>
      </c>
      <c r="F1769" s="16">
        <f t="shared" si="225"/>
        <v>0</v>
      </c>
      <c r="G1769" s="16">
        <f t="shared" si="225"/>
        <v>63400</v>
      </c>
    </row>
    <row r="1770" spans="1:7" ht="15" customHeight="1" x14ac:dyDescent="0.25">
      <c r="A1770" s="15" t="s">
        <v>96</v>
      </c>
      <c r="B1770" s="12">
        <v>50104990</v>
      </c>
      <c r="C1770" s="16">
        <v>335000</v>
      </c>
      <c r="D1770" s="16">
        <v>335000</v>
      </c>
      <c r="E1770" s="16">
        <v>0</v>
      </c>
      <c r="F1770" s="16">
        <f t="shared" si="225"/>
        <v>0</v>
      </c>
      <c r="G1770" s="16">
        <f t="shared" si="225"/>
        <v>335000</v>
      </c>
    </row>
    <row r="1771" spans="1:7" ht="15" customHeight="1" x14ac:dyDescent="0.25">
      <c r="B1771" s="12"/>
    </row>
    <row r="1772" spans="1:7" s="18" customFormat="1" ht="15" customHeight="1" x14ac:dyDescent="0.25">
      <c r="A1772" s="18" t="s">
        <v>41</v>
      </c>
      <c r="B1772" s="19">
        <v>200</v>
      </c>
      <c r="C1772" s="20">
        <v>35894530</v>
      </c>
      <c r="D1772" s="20">
        <v>26047839</v>
      </c>
      <c r="E1772" s="20">
        <v>2782692.5</v>
      </c>
      <c r="F1772" s="20">
        <f t="shared" ref="F1772:G1792" si="226">C1772-D1772</f>
        <v>9846691</v>
      </c>
      <c r="G1772" s="20">
        <f t="shared" si="226"/>
        <v>23265146.5</v>
      </c>
    </row>
    <row r="1773" spans="1:7" s="18" customFormat="1" ht="15" customHeight="1" x14ac:dyDescent="0.25">
      <c r="A1773" s="21" t="s">
        <v>674</v>
      </c>
      <c r="B1773" s="19"/>
      <c r="C1773" s="20">
        <f>SUM(C1774:C1792)</f>
        <v>9365255</v>
      </c>
      <c r="D1773" s="20">
        <f t="shared" ref="D1773:E1773" si="227">SUM(D1774:D1792)</f>
        <v>5776420</v>
      </c>
      <c r="E1773" s="20">
        <f t="shared" si="227"/>
        <v>1566665.3800000001</v>
      </c>
      <c r="F1773" s="20">
        <f t="shared" si="226"/>
        <v>3588835</v>
      </c>
      <c r="G1773" s="20">
        <f t="shared" si="226"/>
        <v>4209754.62</v>
      </c>
    </row>
    <row r="1774" spans="1:7" ht="15" customHeight="1" x14ac:dyDescent="0.25">
      <c r="A1774" s="15" t="s">
        <v>57</v>
      </c>
      <c r="B1774" s="12">
        <v>50201010</v>
      </c>
      <c r="C1774" s="16">
        <v>200000</v>
      </c>
      <c r="D1774" s="16">
        <v>100000</v>
      </c>
      <c r="E1774" s="16">
        <v>0</v>
      </c>
      <c r="F1774" s="16">
        <f t="shared" si="226"/>
        <v>100000</v>
      </c>
      <c r="G1774" s="16">
        <f t="shared" si="226"/>
        <v>100000</v>
      </c>
    </row>
    <row r="1775" spans="1:7" ht="15" customHeight="1" x14ac:dyDescent="0.25">
      <c r="A1775" s="15" t="s">
        <v>58</v>
      </c>
      <c r="B1775" s="12">
        <v>50202010</v>
      </c>
      <c r="C1775" s="16">
        <v>250000</v>
      </c>
      <c r="D1775" s="16">
        <v>100000</v>
      </c>
      <c r="E1775" s="16">
        <v>33440</v>
      </c>
      <c r="F1775" s="16">
        <f t="shared" si="226"/>
        <v>150000</v>
      </c>
      <c r="G1775" s="16">
        <f t="shared" si="226"/>
        <v>66560</v>
      </c>
    </row>
    <row r="1776" spans="1:7" ht="15" customHeight="1" x14ac:dyDescent="0.25">
      <c r="A1776" s="15" t="s">
        <v>59</v>
      </c>
      <c r="B1776" s="12">
        <v>50203010</v>
      </c>
      <c r="C1776" s="16">
        <v>145000</v>
      </c>
      <c r="D1776" s="16">
        <v>145000</v>
      </c>
      <c r="E1776" s="16">
        <v>0</v>
      </c>
      <c r="F1776" s="16">
        <f t="shared" si="226"/>
        <v>0</v>
      </c>
      <c r="G1776" s="16">
        <f t="shared" si="226"/>
        <v>145000</v>
      </c>
    </row>
    <row r="1777" spans="1:7" ht="15" customHeight="1" x14ac:dyDescent="0.25">
      <c r="A1777" s="15" t="s">
        <v>75</v>
      </c>
      <c r="B1777" s="12">
        <v>50203090</v>
      </c>
      <c r="C1777" s="16">
        <v>5550840</v>
      </c>
      <c r="D1777" s="16">
        <v>2775420</v>
      </c>
      <c r="E1777" s="16">
        <v>882669.06</v>
      </c>
      <c r="F1777" s="16">
        <f t="shared" si="226"/>
        <v>2775420</v>
      </c>
      <c r="G1777" s="16">
        <f t="shared" si="226"/>
        <v>1892750.94</v>
      </c>
    </row>
    <row r="1778" spans="1:7" ht="15" customHeight="1" x14ac:dyDescent="0.25">
      <c r="A1778" s="15" t="s">
        <v>62</v>
      </c>
      <c r="B1778" s="12">
        <v>50203210</v>
      </c>
      <c r="C1778" s="16">
        <v>100000</v>
      </c>
      <c r="D1778" s="16">
        <v>100000</v>
      </c>
      <c r="E1778" s="16">
        <v>0</v>
      </c>
      <c r="F1778" s="16">
        <f t="shared" si="226"/>
        <v>0</v>
      </c>
      <c r="G1778" s="16">
        <f t="shared" si="226"/>
        <v>100000</v>
      </c>
    </row>
    <row r="1779" spans="1:7" ht="15" customHeight="1" x14ac:dyDescent="0.25">
      <c r="A1779" s="15" t="s">
        <v>111</v>
      </c>
      <c r="B1779" s="12">
        <v>50203220</v>
      </c>
      <c r="C1779" s="16">
        <v>50000</v>
      </c>
      <c r="D1779" s="16">
        <v>50000</v>
      </c>
      <c r="E1779" s="16">
        <v>0</v>
      </c>
      <c r="F1779" s="16">
        <f t="shared" si="226"/>
        <v>0</v>
      </c>
      <c r="G1779" s="16">
        <f t="shared" si="226"/>
        <v>50000</v>
      </c>
    </row>
    <row r="1780" spans="1:7" ht="15" customHeight="1" x14ac:dyDescent="0.25">
      <c r="A1780" s="15" t="s">
        <v>63</v>
      </c>
      <c r="B1780" s="12">
        <v>50203990</v>
      </c>
      <c r="C1780" s="16">
        <v>90000</v>
      </c>
      <c r="D1780" s="16">
        <v>90000</v>
      </c>
      <c r="E1780" s="16">
        <v>0</v>
      </c>
      <c r="F1780" s="16">
        <f t="shared" si="226"/>
        <v>0</v>
      </c>
      <c r="G1780" s="16">
        <f t="shared" si="226"/>
        <v>90000</v>
      </c>
    </row>
    <row r="1781" spans="1:7" ht="15" customHeight="1" x14ac:dyDescent="0.25">
      <c r="A1781" s="15" t="s">
        <v>64</v>
      </c>
      <c r="B1781" s="12">
        <v>50204010</v>
      </c>
      <c r="C1781" s="16">
        <v>15000</v>
      </c>
      <c r="D1781" s="16">
        <v>15000</v>
      </c>
      <c r="E1781" s="16">
        <v>8000</v>
      </c>
      <c r="F1781" s="16">
        <f t="shared" si="226"/>
        <v>0</v>
      </c>
      <c r="G1781" s="16">
        <f t="shared" si="226"/>
        <v>7000</v>
      </c>
    </row>
    <row r="1782" spans="1:7" ht="15" customHeight="1" x14ac:dyDescent="0.25">
      <c r="A1782" s="15" t="s">
        <v>147</v>
      </c>
      <c r="B1782" s="12">
        <v>50204020</v>
      </c>
      <c r="C1782" s="16">
        <v>993415</v>
      </c>
      <c r="D1782" s="16">
        <v>500000</v>
      </c>
      <c r="E1782" s="16">
        <v>369578.71</v>
      </c>
      <c r="F1782" s="16">
        <f t="shared" si="226"/>
        <v>493415</v>
      </c>
      <c r="G1782" s="16">
        <f t="shared" si="226"/>
        <v>130421.28999999998</v>
      </c>
    </row>
    <row r="1783" spans="1:7" ht="15" customHeight="1" x14ac:dyDescent="0.25">
      <c r="A1783" s="15" t="s">
        <v>65</v>
      </c>
      <c r="B1783" s="12">
        <v>50205010</v>
      </c>
      <c r="C1783" s="16">
        <v>10000</v>
      </c>
      <c r="D1783" s="16">
        <v>10000</v>
      </c>
      <c r="E1783" s="16">
        <v>0</v>
      </c>
      <c r="F1783" s="16">
        <f t="shared" si="226"/>
        <v>0</v>
      </c>
      <c r="G1783" s="16">
        <f t="shared" si="226"/>
        <v>10000</v>
      </c>
    </row>
    <row r="1784" spans="1:7" ht="15" customHeight="1" x14ac:dyDescent="0.25">
      <c r="A1784" s="15" t="s">
        <v>129</v>
      </c>
      <c r="B1784" s="12">
        <v>50205020</v>
      </c>
      <c r="C1784" s="16">
        <v>114000</v>
      </c>
      <c r="D1784" s="16">
        <v>114000</v>
      </c>
      <c r="E1784" s="16">
        <v>16500</v>
      </c>
      <c r="F1784" s="16">
        <f t="shared" si="226"/>
        <v>0</v>
      </c>
      <c r="G1784" s="16">
        <f t="shared" si="226"/>
        <v>97500</v>
      </c>
    </row>
    <row r="1785" spans="1:7" ht="15" customHeight="1" x14ac:dyDescent="0.25">
      <c r="A1785" s="15" t="s">
        <v>103</v>
      </c>
      <c r="B1785" s="12">
        <v>50205030</v>
      </c>
      <c r="C1785" s="16">
        <v>72000</v>
      </c>
      <c r="D1785" s="16">
        <v>72000</v>
      </c>
      <c r="E1785" s="16">
        <v>11994</v>
      </c>
      <c r="F1785" s="16">
        <f t="shared" si="226"/>
        <v>0</v>
      </c>
      <c r="G1785" s="16">
        <f t="shared" si="226"/>
        <v>60006</v>
      </c>
    </row>
    <row r="1786" spans="1:7" ht="15" customHeight="1" x14ac:dyDescent="0.25">
      <c r="A1786" s="15" t="s">
        <v>67</v>
      </c>
      <c r="B1786" s="12">
        <v>50211990</v>
      </c>
      <c r="C1786" s="16">
        <v>10000</v>
      </c>
      <c r="D1786" s="16">
        <v>10000</v>
      </c>
      <c r="E1786" s="16">
        <v>0</v>
      </c>
      <c r="F1786" s="16">
        <f t="shared" si="226"/>
        <v>0</v>
      </c>
      <c r="G1786" s="16">
        <f t="shared" si="226"/>
        <v>10000</v>
      </c>
    </row>
    <row r="1787" spans="1:7" ht="15" customHeight="1" x14ac:dyDescent="0.25">
      <c r="A1787" s="15" t="s">
        <v>43</v>
      </c>
      <c r="B1787" s="12">
        <v>50212990</v>
      </c>
      <c r="C1787" s="16">
        <v>220000</v>
      </c>
      <c r="D1787" s="16">
        <v>150000</v>
      </c>
      <c r="E1787" s="16">
        <v>61983.61</v>
      </c>
      <c r="F1787" s="16">
        <f t="shared" si="226"/>
        <v>70000</v>
      </c>
      <c r="G1787" s="16">
        <f t="shared" si="226"/>
        <v>88016.39</v>
      </c>
    </row>
    <row r="1788" spans="1:7" ht="15" customHeight="1" x14ac:dyDescent="0.25">
      <c r="A1788" s="15" t="s">
        <v>97</v>
      </c>
      <c r="B1788" s="12">
        <v>50213040</v>
      </c>
      <c r="C1788" s="16">
        <v>300000</v>
      </c>
      <c r="D1788" s="16">
        <v>300000</v>
      </c>
      <c r="E1788" s="16">
        <v>0</v>
      </c>
      <c r="F1788" s="16">
        <f t="shared" si="226"/>
        <v>0</v>
      </c>
      <c r="G1788" s="16">
        <f t="shared" si="226"/>
        <v>300000</v>
      </c>
    </row>
    <row r="1789" spans="1:7" ht="15" customHeight="1" x14ac:dyDescent="0.25">
      <c r="A1789" s="15" t="s">
        <v>68</v>
      </c>
      <c r="B1789" s="12">
        <v>50213050</v>
      </c>
      <c r="C1789" s="16">
        <v>700000</v>
      </c>
      <c r="D1789" s="16">
        <v>700000</v>
      </c>
      <c r="E1789" s="16">
        <v>0</v>
      </c>
      <c r="F1789" s="16">
        <f t="shared" si="226"/>
        <v>0</v>
      </c>
      <c r="G1789" s="16">
        <f t="shared" si="226"/>
        <v>700000</v>
      </c>
    </row>
    <row r="1790" spans="1:7" ht="15" customHeight="1" x14ac:dyDescent="0.25">
      <c r="A1790" s="15" t="s">
        <v>52</v>
      </c>
      <c r="B1790" s="12">
        <v>50216020</v>
      </c>
      <c r="C1790" s="16">
        <v>5000</v>
      </c>
      <c r="D1790" s="16">
        <v>5000</v>
      </c>
      <c r="E1790" s="16">
        <v>0</v>
      </c>
      <c r="F1790" s="16">
        <f t="shared" si="226"/>
        <v>0</v>
      </c>
      <c r="G1790" s="16">
        <f t="shared" si="226"/>
        <v>5000</v>
      </c>
    </row>
    <row r="1791" spans="1:7" ht="15" customHeight="1" x14ac:dyDescent="0.25">
      <c r="A1791" s="15" t="s">
        <v>76</v>
      </c>
      <c r="B1791" s="12">
        <v>50299020</v>
      </c>
      <c r="C1791" s="16">
        <v>40000</v>
      </c>
      <c r="D1791" s="16">
        <v>40000</v>
      </c>
      <c r="E1791" s="16">
        <v>0</v>
      </c>
      <c r="F1791" s="16">
        <f t="shared" si="226"/>
        <v>0</v>
      </c>
      <c r="G1791" s="16">
        <f t="shared" si="226"/>
        <v>40000</v>
      </c>
    </row>
    <row r="1792" spans="1:7" ht="15" customHeight="1" x14ac:dyDescent="0.25">
      <c r="A1792" s="15" t="s">
        <v>77</v>
      </c>
      <c r="B1792" s="12">
        <v>50299030</v>
      </c>
      <c r="C1792" s="16">
        <v>500000</v>
      </c>
      <c r="D1792" s="16">
        <v>500000</v>
      </c>
      <c r="E1792" s="16">
        <v>182500</v>
      </c>
      <c r="F1792" s="16">
        <f t="shared" si="226"/>
        <v>0</v>
      </c>
      <c r="G1792" s="16">
        <f t="shared" si="226"/>
        <v>317500</v>
      </c>
    </row>
    <row r="1793" spans="1:7" ht="15" customHeight="1" x14ac:dyDescent="0.25">
      <c r="B1793" s="12"/>
    </row>
    <row r="1794" spans="1:7" ht="15" customHeight="1" x14ac:dyDescent="0.25">
      <c r="A1794" s="21" t="s">
        <v>673</v>
      </c>
      <c r="B1794" s="12"/>
      <c r="C1794" s="20">
        <f>SUM(C1795:C1799)</f>
        <v>965000</v>
      </c>
      <c r="D1794" s="20">
        <f t="shared" ref="D1794:E1794" si="228">SUM(D1795:D1799)</f>
        <v>560000</v>
      </c>
      <c r="E1794" s="20">
        <f t="shared" si="228"/>
        <v>146046.1</v>
      </c>
      <c r="F1794" s="20">
        <f t="shared" ref="F1794:G1799" si="229">C1794-D1794</f>
        <v>405000</v>
      </c>
      <c r="G1794" s="20">
        <f t="shared" si="229"/>
        <v>413953.9</v>
      </c>
    </row>
    <row r="1795" spans="1:7" ht="15" customHeight="1" x14ac:dyDescent="0.25">
      <c r="A1795" s="15" t="s">
        <v>57</v>
      </c>
      <c r="B1795" s="12">
        <v>50201010</v>
      </c>
      <c r="C1795" s="16">
        <v>30000</v>
      </c>
      <c r="D1795" s="16">
        <v>15000</v>
      </c>
      <c r="E1795" s="16">
        <v>0</v>
      </c>
      <c r="F1795" s="16">
        <f t="shared" si="229"/>
        <v>15000</v>
      </c>
      <c r="G1795" s="16">
        <f t="shared" si="229"/>
        <v>15000</v>
      </c>
    </row>
    <row r="1796" spans="1:7" ht="15" customHeight="1" x14ac:dyDescent="0.25">
      <c r="A1796" s="15" t="s">
        <v>59</v>
      </c>
      <c r="B1796" s="12">
        <v>50203010</v>
      </c>
      <c r="C1796" s="16">
        <v>5000</v>
      </c>
      <c r="D1796" s="16">
        <v>5000</v>
      </c>
      <c r="E1796" s="16">
        <v>0</v>
      </c>
      <c r="F1796" s="16">
        <f t="shared" si="229"/>
        <v>0</v>
      </c>
      <c r="G1796" s="16">
        <f t="shared" si="229"/>
        <v>5000</v>
      </c>
    </row>
    <row r="1797" spans="1:7" ht="15" customHeight="1" x14ac:dyDescent="0.25">
      <c r="A1797" s="15" t="s">
        <v>63</v>
      </c>
      <c r="B1797" s="12">
        <v>50203990</v>
      </c>
      <c r="C1797" s="16">
        <v>15000</v>
      </c>
      <c r="D1797" s="16">
        <v>15000</v>
      </c>
      <c r="E1797" s="16">
        <v>0</v>
      </c>
      <c r="F1797" s="16">
        <f t="shared" si="229"/>
        <v>0</v>
      </c>
      <c r="G1797" s="16">
        <f t="shared" si="229"/>
        <v>15000</v>
      </c>
    </row>
    <row r="1798" spans="1:7" ht="15" customHeight="1" x14ac:dyDescent="0.25">
      <c r="A1798" s="15" t="s">
        <v>43</v>
      </c>
      <c r="B1798" s="12">
        <v>50212990</v>
      </c>
      <c r="C1798" s="16">
        <v>890000</v>
      </c>
      <c r="D1798" s="16">
        <v>500000</v>
      </c>
      <c r="E1798" s="16">
        <v>127556.1</v>
      </c>
      <c r="F1798" s="16">
        <f t="shared" si="229"/>
        <v>390000</v>
      </c>
      <c r="G1798" s="16">
        <f t="shared" si="229"/>
        <v>372443.9</v>
      </c>
    </row>
    <row r="1799" spans="1:7" ht="15" customHeight="1" x14ac:dyDescent="0.25">
      <c r="A1799" s="15" t="s">
        <v>77</v>
      </c>
      <c r="B1799" s="12">
        <v>50299030</v>
      </c>
      <c r="C1799" s="16">
        <v>25000</v>
      </c>
      <c r="D1799" s="16">
        <v>25000</v>
      </c>
      <c r="E1799" s="16">
        <v>18490</v>
      </c>
      <c r="F1799" s="16">
        <f t="shared" si="229"/>
        <v>0</v>
      </c>
      <c r="G1799" s="16">
        <f t="shared" si="229"/>
        <v>6510</v>
      </c>
    </row>
    <row r="1800" spans="1:7" ht="15" customHeight="1" x14ac:dyDescent="0.25">
      <c r="B1800" s="12"/>
    </row>
    <row r="1801" spans="1:7" s="18" customFormat="1" ht="15" customHeight="1" x14ac:dyDescent="0.25">
      <c r="A1801" s="18" t="s">
        <v>391</v>
      </c>
      <c r="B1801" s="19" t="s">
        <v>10</v>
      </c>
      <c r="C1801" s="20">
        <v>200000</v>
      </c>
      <c r="D1801" s="20">
        <v>200000</v>
      </c>
      <c r="E1801" s="20">
        <v>0</v>
      </c>
      <c r="F1801" s="20">
        <f t="shared" ref="F1801:G1808" si="230">C1801-D1801</f>
        <v>0</v>
      </c>
      <c r="G1801" s="20">
        <f t="shared" si="230"/>
        <v>200000</v>
      </c>
    </row>
    <row r="1802" spans="1:7" ht="15" customHeight="1" x14ac:dyDescent="0.25">
      <c r="A1802" s="15" t="s">
        <v>57</v>
      </c>
      <c r="B1802" s="12">
        <v>50201010</v>
      </c>
      <c r="C1802" s="16">
        <v>20000</v>
      </c>
      <c r="D1802" s="16">
        <v>20000</v>
      </c>
      <c r="E1802" s="16">
        <v>0</v>
      </c>
      <c r="F1802" s="16">
        <f t="shared" si="230"/>
        <v>0</v>
      </c>
      <c r="G1802" s="16">
        <f t="shared" si="230"/>
        <v>20000</v>
      </c>
    </row>
    <row r="1803" spans="1:7" ht="15" customHeight="1" x14ac:dyDescent="0.25">
      <c r="A1803" s="15" t="s">
        <v>58</v>
      </c>
      <c r="B1803" s="12">
        <v>50202010</v>
      </c>
      <c r="C1803" s="16">
        <v>30000</v>
      </c>
      <c r="D1803" s="16">
        <v>30000</v>
      </c>
      <c r="E1803" s="16">
        <v>0</v>
      </c>
      <c r="F1803" s="16">
        <f t="shared" si="230"/>
        <v>0</v>
      </c>
      <c r="G1803" s="16">
        <f t="shared" si="230"/>
        <v>30000</v>
      </c>
    </row>
    <row r="1804" spans="1:7" ht="15" customHeight="1" x14ac:dyDescent="0.25">
      <c r="A1804" s="15" t="s">
        <v>59</v>
      </c>
      <c r="B1804" s="12">
        <v>50203010</v>
      </c>
      <c r="C1804" s="16">
        <v>13500</v>
      </c>
      <c r="D1804" s="16">
        <v>13500</v>
      </c>
      <c r="E1804" s="16">
        <v>0</v>
      </c>
      <c r="F1804" s="16">
        <f t="shared" si="230"/>
        <v>0</v>
      </c>
      <c r="G1804" s="16">
        <f t="shared" si="230"/>
        <v>13500</v>
      </c>
    </row>
    <row r="1805" spans="1:7" ht="15" customHeight="1" x14ac:dyDescent="0.25">
      <c r="A1805" s="15" t="s">
        <v>392</v>
      </c>
      <c r="B1805" s="12">
        <v>50203100</v>
      </c>
      <c r="C1805" s="16">
        <v>70000</v>
      </c>
      <c r="D1805" s="16">
        <v>70000</v>
      </c>
      <c r="E1805" s="16">
        <v>0</v>
      </c>
      <c r="F1805" s="16">
        <f t="shared" si="230"/>
        <v>0</v>
      </c>
      <c r="G1805" s="16">
        <f t="shared" si="230"/>
        <v>70000</v>
      </c>
    </row>
    <row r="1806" spans="1:7" ht="15" customHeight="1" x14ac:dyDescent="0.25">
      <c r="A1806" s="15" t="s">
        <v>63</v>
      </c>
      <c r="B1806" s="12">
        <v>50203990</v>
      </c>
      <c r="C1806" s="16">
        <v>31000</v>
      </c>
      <c r="D1806" s="16">
        <v>31000</v>
      </c>
      <c r="E1806" s="16">
        <v>0</v>
      </c>
      <c r="F1806" s="16">
        <f t="shared" si="230"/>
        <v>0</v>
      </c>
      <c r="G1806" s="16">
        <f t="shared" si="230"/>
        <v>31000</v>
      </c>
    </row>
    <row r="1807" spans="1:7" ht="15" customHeight="1" x14ac:dyDescent="0.25">
      <c r="A1807" s="15" t="s">
        <v>76</v>
      </c>
      <c r="B1807" s="12">
        <v>50299020</v>
      </c>
      <c r="C1807" s="16">
        <v>5500</v>
      </c>
      <c r="D1807" s="16">
        <v>5500</v>
      </c>
      <c r="E1807" s="16">
        <v>0</v>
      </c>
      <c r="F1807" s="16">
        <f t="shared" si="230"/>
        <v>0</v>
      </c>
      <c r="G1807" s="16">
        <f t="shared" si="230"/>
        <v>5500</v>
      </c>
    </row>
    <row r="1808" spans="1:7" ht="15" customHeight="1" x14ac:dyDescent="0.25">
      <c r="A1808" s="15" t="s">
        <v>77</v>
      </c>
      <c r="B1808" s="12">
        <v>50299030</v>
      </c>
      <c r="C1808" s="16">
        <v>30000</v>
      </c>
      <c r="D1808" s="16">
        <v>30000</v>
      </c>
      <c r="E1808" s="16">
        <v>0</v>
      </c>
      <c r="F1808" s="16">
        <f t="shared" si="230"/>
        <v>0</v>
      </c>
      <c r="G1808" s="16">
        <f t="shared" si="230"/>
        <v>30000</v>
      </c>
    </row>
    <row r="1809" spans="1:7" ht="15" customHeight="1" x14ac:dyDescent="0.25">
      <c r="B1809" s="12"/>
    </row>
    <row r="1810" spans="1:7" s="18" customFormat="1" ht="15" customHeight="1" x14ac:dyDescent="0.25">
      <c r="A1810" s="18" t="s">
        <v>393</v>
      </c>
      <c r="B1810" s="19"/>
      <c r="C1810" s="20">
        <v>500000</v>
      </c>
      <c r="D1810" s="20">
        <v>322460</v>
      </c>
      <c r="E1810" s="20">
        <v>35340</v>
      </c>
      <c r="F1810" s="20">
        <f t="shared" ref="F1810:G1820" si="231">C1810-D1810</f>
        <v>177540</v>
      </c>
      <c r="G1810" s="20">
        <f t="shared" si="231"/>
        <v>287120</v>
      </c>
    </row>
    <row r="1811" spans="1:7" ht="15" customHeight="1" x14ac:dyDescent="0.25">
      <c r="A1811" s="15" t="s">
        <v>57</v>
      </c>
      <c r="B1811" s="12">
        <v>50201010</v>
      </c>
      <c r="C1811" s="16">
        <v>5000</v>
      </c>
      <c r="D1811" s="16">
        <v>5000</v>
      </c>
      <c r="E1811" s="16">
        <v>0</v>
      </c>
      <c r="F1811" s="16">
        <f t="shared" si="231"/>
        <v>0</v>
      </c>
      <c r="G1811" s="16">
        <f t="shared" si="231"/>
        <v>5000</v>
      </c>
    </row>
    <row r="1812" spans="1:7" ht="15" customHeight="1" x14ac:dyDescent="0.25">
      <c r="A1812" s="15" t="s">
        <v>58</v>
      </c>
      <c r="B1812" s="12">
        <v>50202010</v>
      </c>
      <c r="C1812" s="16">
        <v>8000</v>
      </c>
      <c r="D1812" s="16">
        <v>8000</v>
      </c>
      <c r="E1812" s="16">
        <v>0</v>
      </c>
      <c r="F1812" s="16">
        <f t="shared" si="231"/>
        <v>0</v>
      </c>
      <c r="G1812" s="16">
        <f t="shared" si="231"/>
        <v>8000</v>
      </c>
    </row>
    <row r="1813" spans="1:7" ht="15" customHeight="1" x14ac:dyDescent="0.25">
      <c r="A1813" s="15" t="s">
        <v>59</v>
      </c>
      <c r="B1813" s="12">
        <v>50203010</v>
      </c>
      <c r="C1813" s="16">
        <v>5000</v>
      </c>
      <c r="D1813" s="16">
        <v>5000</v>
      </c>
      <c r="E1813" s="16">
        <v>0</v>
      </c>
      <c r="F1813" s="16">
        <f t="shared" si="231"/>
        <v>0</v>
      </c>
      <c r="G1813" s="16">
        <f t="shared" si="231"/>
        <v>5000</v>
      </c>
    </row>
    <row r="1814" spans="1:7" ht="15" customHeight="1" x14ac:dyDescent="0.25">
      <c r="A1814" s="15" t="s">
        <v>392</v>
      </c>
      <c r="B1814" s="12">
        <v>50203100</v>
      </c>
      <c r="C1814" s="16">
        <v>30000</v>
      </c>
      <c r="D1814" s="16">
        <v>30000</v>
      </c>
      <c r="E1814" s="16">
        <v>0</v>
      </c>
      <c r="F1814" s="16">
        <f t="shared" si="231"/>
        <v>0</v>
      </c>
      <c r="G1814" s="16">
        <f t="shared" si="231"/>
        <v>30000</v>
      </c>
    </row>
    <row r="1815" spans="1:7" ht="15" customHeight="1" x14ac:dyDescent="0.25">
      <c r="A1815" s="15" t="s">
        <v>62</v>
      </c>
      <c r="B1815" s="12">
        <v>50203210</v>
      </c>
      <c r="C1815" s="16">
        <v>16920</v>
      </c>
      <c r="D1815" s="16">
        <v>16920</v>
      </c>
      <c r="E1815" s="16">
        <v>0</v>
      </c>
      <c r="F1815" s="16">
        <f t="shared" si="231"/>
        <v>0</v>
      </c>
      <c r="G1815" s="16">
        <f t="shared" si="231"/>
        <v>16920</v>
      </c>
    </row>
    <row r="1816" spans="1:7" ht="15" customHeight="1" x14ac:dyDescent="0.25">
      <c r="A1816" s="15" t="s">
        <v>67</v>
      </c>
      <c r="B1816" s="12">
        <v>50211990</v>
      </c>
      <c r="C1816" s="16">
        <v>5000</v>
      </c>
      <c r="D1816" s="16">
        <v>5000</v>
      </c>
      <c r="E1816" s="16">
        <v>0</v>
      </c>
      <c r="F1816" s="16">
        <f t="shared" si="231"/>
        <v>0</v>
      </c>
      <c r="G1816" s="16">
        <f t="shared" si="231"/>
        <v>5000</v>
      </c>
    </row>
    <row r="1817" spans="1:7" ht="15" customHeight="1" x14ac:dyDescent="0.25">
      <c r="A1817" s="15" t="s">
        <v>43</v>
      </c>
      <c r="B1817" s="12">
        <v>50212990</v>
      </c>
      <c r="C1817" s="16">
        <v>355080</v>
      </c>
      <c r="D1817" s="16">
        <v>177540</v>
      </c>
      <c r="E1817" s="16">
        <v>10340</v>
      </c>
      <c r="F1817" s="16">
        <f t="shared" si="231"/>
        <v>177540</v>
      </c>
      <c r="G1817" s="16">
        <f t="shared" si="231"/>
        <v>167200</v>
      </c>
    </row>
    <row r="1818" spans="1:7" ht="15" customHeight="1" x14ac:dyDescent="0.25">
      <c r="A1818" s="15" t="s">
        <v>76</v>
      </c>
      <c r="B1818" s="12">
        <v>50299020</v>
      </c>
      <c r="C1818" s="16">
        <v>5000</v>
      </c>
      <c r="D1818" s="16">
        <v>5000</v>
      </c>
      <c r="E1818" s="16">
        <v>0</v>
      </c>
      <c r="F1818" s="16">
        <f t="shared" si="231"/>
        <v>0</v>
      </c>
      <c r="G1818" s="16">
        <f t="shared" si="231"/>
        <v>5000</v>
      </c>
    </row>
    <row r="1819" spans="1:7" ht="15" customHeight="1" x14ac:dyDescent="0.25">
      <c r="A1819" s="15" t="s">
        <v>77</v>
      </c>
      <c r="B1819" s="12">
        <v>50299030</v>
      </c>
      <c r="C1819" s="16">
        <v>45000</v>
      </c>
      <c r="D1819" s="16">
        <v>45000</v>
      </c>
      <c r="E1819" s="16">
        <v>0</v>
      </c>
      <c r="F1819" s="16">
        <f t="shared" si="231"/>
        <v>0</v>
      </c>
      <c r="G1819" s="16">
        <f t="shared" si="231"/>
        <v>45000</v>
      </c>
    </row>
    <row r="1820" spans="1:7" ht="15" customHeight="1" x14ac:dyDescent="0.25">
      <c r="A1820" s="15" t="s">
        <v>70</v>
      </c>
      <c r="B1820" s="12">
        <v>50299060</v>
      </c>
      <c r="C1820" s="16">
        <v>25000</v>
      </c>
      <c r="D1820" s="16">
        <v>25000</v>
      </c>
      <c r="E1820" s="16">
        <v>25000</v>
      </c>
      <c r="F1820" s="16">
        <f t="shared" si="231"/>
        <v>0</v>
      </c>
      <c r="G1820" s="16">
        <f t="shared" si="231"/>
        <v>0</v>
      </c>
    </row>
    <row r="1821" spans="1:7" ht="15" customHeight="1" x14ac:dyDescent="0.25">
      <c r="B1821" s="12"/>
    </row>
    <row r="1822" spans="1:7" s="18" customFormat="1" ht="15" customHeight="1" x14ac:dyDescent="0.25">
      <c r="A1822" s="18" t="s">
        <v>394</v>
      </c>
      <c r="B1822" s="19" t="s">
        <v>10</v>
      </c>
      <c r="C1822" s="20">
        <v>500000</v>
      </c>
      <c r="D1822" s="20">
        <v>450000</v>
      </c>
      <c r="E1822" s="20">
        <v>0</v>
      </c>
      <c r="F1822" s="20">
        <f t="shared" ref="F1822:G1829" si="232">C1822-D1822</f>
        <v>50000</v>
      </c>
      <c r="G1822" s="20">
        <f t="shared" si="232"/>
        <v>450000</v>
      </c>
    </row>
    <row r="1823" spans="1:7" ht="15" customHeight="1" x14ac:dyDescent="0.25">
      <c r="A1823" s="15" t="s">
        <v>57</v>
      </c>
      <c r="B1823" s="12">
        <v>50201010</v>
      </c>
      <c r="C1823" s="16">
        <v>100000</v>
      </c>
      <c r="D1823" s="16">
        <v>50000</v>
      </c>
      <c r="E1823" s="16">
        <v>0</v>
      </c>
      <c r="F1823" s="16">
        <f t="shared" si="232"/>
        <v>50000</v>
      </c>
      <c r="G1823" s="16">
        <f t="shared" si="232"/>
        <v>50000</v>
      </c>
    </row>
    <row r="1824" spans="1:7" ht="15" customHeight="1" x14ac:dyDescent="0.25">
      <c r="A1824" s="15" t="s">
        <v>58</v>
      </c>
      <c r="B1824" s="12">
        <v>50202010</v>
      </c>
      <c r="C1824" s="16">
        <v>50000</v>
      </c>
      <c r="D1824" s="16">
        <v>50000</v>
      </c>
      <c r="E1824" s="16">
        <v>0</v>
      </c>
      <c r="F1824" s="16">
        <f t="shared" si="232"/>
        <v>0</v>
      </c>
      <c r="G1824" s="16">
        <f t="shared" si="232"/>
        <v>50000</v>
      </c>
    </row>
    <row r="1825" spans="1:7" ht="15" customHeight="1" x14ac:dyDescent="0.25">
      <c r="A1825" s="15" t="s">
        <v>63</v>
      </c>
      <c r="B1825" s="12">
        <v>50203990</v>
      </c>
      <c r="C1825" s="16">
        <v>78000</v>
      </c>
      <c r="D1825" s="16">
        <v>78000</v>
      </c>
      <c r="E1825" s="16">
        <v>0</v>
      </c>
      <c r="F1825" s="16">
        <f t="shared" si="232"/>
        <v>0</v>
      </c>
      <c r="G1825" s="16">
        <f t="shared" si="232"/>
        <v>78000</v>
      </c>
    </row>
    <row r="1826" spans="1:7" ht="15" customHeight="1" x14ac:dyDescent="0.25">
      <c r="A1826" s="15" t="s">
        <v>395</v>
      </c>
      <c r="B1826" s="12">
        <v>50213030</v>
      </c>
      <c r="C1826" s="16">
        <v>100000</v>
      </c>
      <c r="D1826" s="16">
        <v>100000</v>
      </c>
      <c r="E1826" s="16">
        <v>0</v>
      </c>
      <c r="F1826" s="16">
        <f t="shared" si="232"/>
        <v>0</v>
      </c>
      <c r="G1826" s="16">
        <f t="shared" si="232"/>
        <v>100000</v>
      </c>
    </row>
    <row r="1827" spans="1:7" ht="15" customHeight="1" x14ac:dyDescent="0.25">
      <c r="A1827" s="15" t="s">
        <v>68</v>
      </c>
      <c r="B1827" s="12">
        <v>50213050</v>
      </c>
      <c r="C1827" s="16">
        <v>70000</v>
      </c>
      <c r="D1827" s="16">
        <v>70000</v>
      </c>
      <c r="E1827" s="16">
        <v>0</v>
      </c>
      <c r="F1827" s="16">
        <f t="shared" si="232"/>
        <v>0</v>
      </c>
      <c r="G1827" s="16">
        <f t="shared" si="232"/>
        <v>70000</v>
      </c>
    </row>
    <row r="1828" spans="1:7" ht="15" customHeight="1" x14ac:dyDescent="0.25">
      <c r="A1828" s="15" t="s">
        <v>76</v>
      </c>
      <c r="B1828" s="12">
        <v>50299020</v>
      </c>
      <c r="C1828" s="16">
        <v>2000</v>
      </c>
      <c r="D1828" s="16">
        <v>2000</v>
      </c>
      <c r="E1828" s="16">
        <v>0</v>
      </c>
      <c r="F1828" s="16">
        <f t="shared" si="232"/>
        <v>0</v>
      </c>
      <c r="G1828" s="16">
        <f t="shared" si="232"/>
        <v>2000</v>
      </c>
    </row>
    <row r="1829" spans="1:7" ht="15" customHeight="1" x14ac:dyDescent="0.25">
      <c r="A1829" s="15" t="s">
        <v>77</v>
      </c>
      <c r="B1829" s="12">
        <v>50299030</v>
      </c>
      <c r="C1829" s="16">
        <v>100000</v>
      </c>
      <c r="D1829" s="16">
        <v>100000</v>
      </c>
      <c r="E1829" s="16">
        <v>0</v>
      </c>
      <c r="F1829" s="16">
        <f t="shared" si="232"/>
        <v>0</v>
      </c>
      <c r="G1829" s="16">
        <f t="shared" si="232"/>
        <v>100000</v>
      </c>
    </row>
    <row r="1830" spans="1:7" ht="15" customHeight="1" x14ac:dyDescent="0.25">
      <c r="B1830" s="12"/>
    </row>
    <row r="1831" spans="1:7" s="18" customFormat="1" ht="15" customHeight="1" x14ac:dyDescent="0.25">
      <c r="A1831" s="18" t="s">
        <v>396</v>
      </c>
      <c r="B1831" s="19" t="s">
        <v>10</v>
      </c>
      <c r="C1831" s="20">
        <v>396100</v>
      </c>
      <c r="D1831" s="20">
        <v>303600</v>
      </c>
      <c r="E1831" s="20">
        <v>0</v>
      </c>
      <c r="F1831" s="20">
        <f t="shared" ref="F1831:G1839" si="233">C1831-D1831</f>
        <v>92500</v>
      </c>
      <c r="G1831" s="20">
        <f t="shared" si="233"/>
        <v>303600</v>
      </c>
    </row>
    <row r="1832" spans="1:7" ht="15" customHeight="1" x14ac:dyDescent="0.25">
      <c r="A1832" s="15" t="s">
        <v>57</v>
      </c>
      <c r="B1832" s="12">
        <v>50201010</v>
      </c>
      <c r="C1832" s="16">
        <v>30000</v>
      </c>
      <c r="D1832" s="16">
        <v>30000</v>
      </c>
      <c r="E1832" s="16">
        <v>0</v>
      </c>
      <c r="F1832" s="16">
        <f t="shared" si="233"/>
        <v>0</v>
      </c>
      <c r="G1832" s="16">
        <f t="shared" si="233"/>
        <v>30000</v>
      </c>
    </row>
    <row r="1833" spans="1:7" ht="15" customHeight="1" x14ac:dyDescent="0.25">
      <c r="A1833" s="15" t="s">
        <v>58</v>
      </c>
      <c r="B1833" s="12">
        <v>50202010</v>
      </c>
      <c r="C1833" s="16">
        <v>27840</v>
      </c>
      <c r="D1833" s="16">
        <v>27840</v>
      </c>
      <c r="E1833" s="16">
        <v>0</v>
      </c>
      <c r="F1833" s="16">
        <f t="shared" si="233"/>
        <v>0</v>
      </c>
      <c r="G1833" s="16">
        <f t="shared" si="233"/>
        <v>27840</v>
      </c>
    </row>
    <row r="1834" spans="1:7" ht="15" customHeight="1" x14ac:dyDescent="0.25">
      <c r="A1834" s="15" t="s">
        <v>62</v>
      </c>
      <c r="B1834" s="12">
        <v>50203210</v>
      </c>
      <c r="C1834" s="16">
        <v>17325</v>
      </c>
      <c r="D1834" s="16">
        <v>17325</v>
      </c>
      <c r="E1834" s="16">
        <v>0</v>
      </c>
      <c r="F1834" s="16">
        <f t="shared" si="233"/>
        <v>0</v>
      </c>
      <c r="G1834" s="16">
        <f t="shared" si="233"/>
        <v>17325</v>
      </c>
    </row>
    <row r="1835" spans="1:7" ht="15" customHeight="1" x14ac:dyDescent="0.25">
      <c r="A1835" s="15" t="s">
        <v>63</v>
      </c>
      <c r="B1835" s="12">
        <v>50203990</v>
      </c>
      <c r="C1835" s="16">
        <v>17675</v>
      </c>
      <c r="D1835" s="16">
        <v>17675</v>
      </c>
      <c r="E1835" s="16">
        <v>0</v>
      </c>
      <c r="F1835" s="16">
        <f t="shared" si="233"/>
        <v>0</v>
      </c>
      <c r="G1835" s="16">
        <f t="shared" si="233"/>
        <v>17675</v>
      </c>
    </row>
    <row r="1836" spans="1:7" ht="15" customHeight="1" x14ac:dyDescent="0.25">
      <c r="A1836" s="15" t="s">
        <v>67</v>
      </c>
      <c r="B1836" s="12">
        <v>50211990</v>
      </c>
      <c r="C1836" s="16">
        <v>10000</v>
      </c>
      <c r="D1836" s="16">
        <v>10000</v>
      </c>
      <c r="E1836" s="16">
        <v>0</v>
      </c>
      <c r="F1836" s="16">
        <f t="shared" si="233"/>
        <v>0</v>
      </c>
      <c r="G1836" s="16">
        <f t="shared" si="233"/>
        <v>10000</v>
      </c>
    </row>
    <row r="1837" spans="1:7" ht="15" customHeight="1" x14ac:dyDescent="0.25">
      <c r="A1837" s="15" t="s">
        <v>76</v>
      </c>
      <c r="B1837" s="12">
        <v>50299020</v>
      </c>
      <c r="C1837" s="16">
        <v>35000</v>
      </c>
      <c r="D1837" s="16">
        <v>35000</v>
      </c>
      <c r="E1837" s="16">
        <v>0</v>
      </c>
      <c r="F1837" s="16">
        <f t="shared" si="233"/>
        <v>0</v>
      </c>
      <c r="G1837" s="16">
        <f t="shared" si="233"/>
        <v>35000</v>
      </c>
    </row>
    <row r="1838" spans="1:7" ht="15" customHeight="1" x14ac:dyDescent="0.25">
      <c r="A1838" s="15" t="s">
        <v>77</v>
      </c>
      <c r="B1838" s="12">
        <v>50299030</v>
      </c>
      <c r="C1838" s="16">
        <v>106260</v>
      </c>
      <c r="D1838" s="16">
        <v>106260</v>
      </c>
      <c r="E1838" s="16">
        <v>0</v>
      </c>
      <c r="F1838" s="16">
        <f t="shared" si="233"/>
        <v>0</v>
      </c>
      <c r="G1838" s="16">
        <f t="shared" si="233"/>
        <v>106260</v>
      </c>
    </row>
    <row r="1839" spans="1:7" ht="15" customHeight="1" x14ac:dyDescent="0.25">
      <c r="A1839" s="15" t="s">
        <v>78</v>
      </c>
      <c r="B1839" s="12">
        <v>50299080</v>
      </c>
      <c r="C1839" s="16">
        <v>152000</v>
      </c>
      <c r="D1839" s="16">
        <v>59500</v>
      </c>
      <c r="E1839" s="16">
        <v>0</v>
      </c>
      <c r="F1839" s="16">
        <f t="shared" si="233"/>
        <v>92500</v>
      </c>
      <c r="G1839" s="16">
        <f t="shared" si="233"/>
        <v>59500</v>
      </c>
    </row>
    <row r="1840" spans="1:7" ht="15" customHeight="1" x14ac:dyDescent="0.25">
      <c r="B1840" s="12"/>
    </row>
    <row r="1841" spans="1:7" s="18" customFormat="1" ht="15" customHeight="1" x14ac:dyDescent="0.25">
      <c r="A1841" s="18" t="s">
        <v>397</v>
      </c>
      <c r="B1841" s="19" t="s">
        <v>10</v>
      </c>
      <c r="C1841" s="20">
        <v>210000</v>
      </c>
      <c r="D1841" s="20">
        <v>200000</v>
      </c>
      <c r="E1841" s="20">
        <v>0</v>
      </c>
      <c r="F1841" s="20">
        <f t="shared" ref="F1841:G1846" si="234">C1841-D1841</f>
        <v>10000</v>
      </c>
      <c r="G1841" s="20">
        <f t="shared" si="234"/>
        <v>200000</v>
      </c>
    </row>
    <row r="1842" spans="1:7" ht="15" customHeight="1" x14ac:dyDescent="0.25">
      <c r="A1842" s="15" t="s">
        <v>58</v>
      </c>
      <c r="B1842" s="12">
        <v>50202010</v>
      </c>
      <c r="C1842" s="16">
        <v>10000</v>
      </c>
      <c r="D1842" s="16">
        <v>10000</v>
      </c>
      <c r="E1842" s="16">
        <v>0</v>
      </c>
      <c r="F1842" s="16">
        <f t="shared" si="234"/>
        <v>0</v>
      </c>
      <c r="G1842" s="16">
        <f t="shared" si="234"/>
        <v>10000</v>
      </c>
    </row>
    <row r="1843" spans="1:7" ht="15" customHeight="1" x14ac:dyDescent="0.25">
      <c r="A1843" s="15" t="s">
        <v>63</v>
      </c>
      <c r="B1843" s="12">
        <v>50203990</v>
      </c>
      <c r="C1843" s="16">
        <v>10000</v>
      </c>
      <c r="D1843" s="16">
        <v>10000</v>
      </c>
      <c r="E1843" s="16">
        <v>0</v>
      </c>
      <c r="F1843" s="16">
        <f t="shared" si="234"/>
        <v>0</v>
      </c>
      <c r="G1843" s="16">
        <f t="shared" si="234"/>
        <v>10000</v>
      </c>
    </row>
    <row r="1844" spans="1:7" ht="15" customHeight="1" x14ac:dyDescent="0.25">
      <c r="A1844" s="15" t="s">
        <v>68</v>
      </c>
      <c r="B1844" s="12">
        <v>50213050</v>
      </c>
      <c r="C1844" s="16">
        <v>150000</v>
      </c>
      <c r="D1844" s="16">
        <v>150000</v>
      </c>
      <c r="E1844" s="16">
        <v>0</v>
      </c>
      <c r="F1844" s="16">
        <f t="shared" si="234"/>
        <v>0</v>
      </c>
      <c r="G1844" s="16">
        <f t="shared" si="234"/>
        <v>150000</v>
      </c>
    </row>
    <row r="1845" spans="1:7" ht="15" customHeight="1" x14ac:dyDescent="0.25">
      <c r="A1845" s="15" t="s">
        <v>76</v>
      </c>
      <c r="B1845" s="12">
        <v>50299020</v>
      </c>
      <c r="C1845" s="16">
        <v>5000</v>
      </c>
      <c r="D1845" s="16">
        <v>5000</v>
      </c>
      <c r="E1845" s="16">
        <v>0</v>
      </c>
      <c r="F1845" s="16">
        <f t="shared" si="234"/>
        <v>0</v>
      </c>
      <c r="G1845" s="16">
        <f t="shared" si="234"/>
        <v>5000</v>
      </c>
    </row>
    <row r="1846" spans="1:7" ht="15" customHeight="1" x14ac:dyDescent="0.25">
      <c r="A1846" s="15" t="s">
        <v>77</v>
      </c>
      <c r="B1846" s="12">
        <v>50299030</v>
      </c>
      <c r="C1846" s="16">
        <v>25000</v>
      </c>
      <c r="D1846" s="16">
        <v>25000</v>
      </c>
      <c r="E1846" s="16">
        <v>0</v>
      </c>
      <c r="F1846" s="16">
        <f t="shared" si="234"/>
        <v>0</v>
      </c>
      <c r="G1846" s="16">
        <f t="shared" si="234"/>
        <v>25000</v>
      </c>
    </row>
    <row r="1847" spans="1:7" ht="15" customHeight="1" x14ac:dyDescent="0.25">
      <c r="B1847" s="12"/>
    </row>
    <row r="1848" spans="1:7" s="18" customFormat="1" ht="15" customHeight="1" x14ac:dyDescent="0.25">
      <c r="A1848" s="18" t="s">
        <v>398</v>
      </c>
      <c r="B1848" s="19"/>
      <c r="C1848" s="20">
        <v>170000</v>
      </c>
      <c r="D1848" s="20">
        <v>160000</v>
      </c>
      <c r="E1848" s="20">
        <v>0</v>
      </c>
      <c r="F1848" s="20">
        <f t="shared" ref="F1848:G1852" si="235">C1848-D1848</f>
        <v>10000</v>
      </c>
      <c r="G1848" s="20">
        <f t="shared" si="235"/>
        <v>160000</v>
      </c>
    </row>
    <row r="1849" spans="1:7" ht="15" customHeight="1" x14ac:dyDescent="0.25">
      <c r="A1849" s="15" t="s">
        <v>57</v>
      </c>
      <c r="B1849" s="12">
        <v>50201010</v>
      </c>
      <c r="C1849" s="16">
        <v>20000</v>
      </c>
      <c r="D1849" s="16">
        <v>10000</v>
      </c>
      <c r="E1849" s="16">
        <v>0</v>
      </c>
      <c r="F1849" s="16">
        <f t="shared" si="235"/>
        <v>10000</v>
      </c>
      <c r="G1849" s="16">
        <f t="shared" si="235"/>
        <v>10000</v>
      </c>
    </row>
    <row r="1850" spans="1:7" ht="15" customHeight="1" x14ac:dyDescent="0.25">
      <c r="A1850" s="15" t="s">
        <v>392</v>
      </c>
      <c r="B1850" s="12">
        <v>50203100</v>
      </c>
      <c r="C1850" s="16">
        <v>70000</v>
      </c>
      <c r="D1850" s="16">
        <v>70000</v>
      </c>
      <c r="E1850" s="16">
        <v>0</v>
      </c>
      <c r="F1850" s="16">
        <f t="shared" si="235"/>
        <v>0</v>
      </c>
      <c r="G1850" s="16">
        <f t="shared" si="235"/>
        <v>70000</v>
      </c>
    </row>
    <row r="1851" spans="1:7" ht="15" customHeight="1" x14ac:dyDescent="0.25">
      <c r="A1851" s="15" t="s">
        <v>62</v>
      </c>
      <c r="B1851" s="12">
        <v>50203210</v>
      </c>
      <c r="C1851" s="16">
        <v>30000</v>
      </c>
      <c r="D1851" s="16">
        <v>30000</v>
      </c>
      <c r="E1851" s="16">
        <v>0</v>
      </c>
      <c r="F1851" s="16">
        <f t="shared" si="235"/>
        <v>0</v>
      </c>
      <c r="G1851" s="16">
        <f t="shared" si="235"/>
        <v>30000</v>
      </c>
    </row>
    <row r="1852" spans="1:7" ht="15" customHeight="1" x14ac:dyDescent="0.25">
      <c r="A1852" s="15" t="s">
        <v>77</v>
      </c>
      <c r="B1852" s="12">
        <v>50299030</v>
      </c>
      <c r="C1852" s="16">
        <v>50000</v>
      </c>
      <c r="D1852" s="16">
        <v>50000</v>
      </c>
      <c r="E1852" s="16">
        <v>0</v>
      </c>
      <c r="F1852" s="16">
        <f t="shared" si="235"/>
        <v>0</v>
      </c>
      <c r="G1852" s="16">
        <f t="shared" si="235"/>
        <v>50000</v>
      </c>
    </row>
    <row r="1853" spans="1:7" ht="15" customHeight="1" x14ac:dyDescent="0.25">
      <c r="B1853" s="12"/>
    </row>
    <row r="1854" spans="1:7" s="18" customFormat="1" ht="15" customHeight="1" x14ac:dyDescent="0.25">
      <c r="A1854" s="18" t="s">
        <v>399</v>
      </c>
      <c r="B1854" s="19" t="s">
        <v>10</v>
      </c>
      <c r="C1854" s="20">
        <v>1500000</v>
      </c>
      <c r="D1854" s="20">
        <v>988236</v>
      </c>
      <c r="E1854" s="20">
        <v>129353.21</v>
      </c>
      <c r="F1854" s="20">
        <f t="shared" ref="F1854:G1861" si="236">C1854-D1854</f>
        <v>511764</v>
      </c>
      <c r="G1854" s="20">
        <f t="shared" si="236"/>
        <v>858882.79</v>
      </c>
    </row>
    <row r="1855" spans="1:7" ht="15" customHeight="1" x14ac:dyDescent="0.25">
      <c r="A1855" s="15" t="s">
        <v>59</v>
      </c>
      <c r="B1855" s="12">
        <v>50203010</v>
      </c>
      <c r="C1855" s="16">
        <v>16680</v>
      </c>
      <c r="D1855" s="16">
        <v>16680</v>
      </c>
      <c r="E1855" s="16">
        <v>0</v>
      </c>
      <c r="F1855" s="16">
        <f t="shared" si="236"/>
        <v>0</v>
      </c>
      <c r="G1855" s="16">
        <f t="shared" si="236"/>
        <v>16680</v>
      </c>
    </row>
    <row r="1856" spans="1:7" ht="15" customHeight="1" x14ac:dyDescent="0.25">
      <c r="A1856" s="15" t="s">
        <v>75</v>
      </c>
      <c r="B1856" s="12">
        <v>50203090</v>
      </c>
      <c r="C1856" s="16">
        <v>25000</v>
      </c>
      <c r="D1856" s="16">
        <v>25000</v>
      </c>
      <c r="E1856" s="16">
        <v>0</v>
      </c>
      <c r="F1856" s="16">
        <f t="shared" si="236"/>
        <v>0</v>
      </c>
      <c r="G1856" s="16">
        <f t="shared" si="236"/>
        <v>25000</v>
      </c>
    </row>
    <row r="1857" spans="1:7" ht="15" customHeight="1" x14ac:dyDescent="0.25">
      <c r="A1857" s="15" t="s">
        <v>392</v>
      </c>
      <c r="B1857" s="12">
        <v>50203100</v>
      </c>
      <c r="C1857" s="16">
        <v>298792</v>
      </c>
      <c r="D1857" s="16">
        <v>298792</v>
      </c>
      <c r="E1857" s="16">
        <v>0</v>
      </c>
      <c r="F1857" s="16">
        <f t="shared" si="236"/>
        <v>0</v>
      </c>
      <c r="G1857" s="16">
        <f t="shared" si="236"/>
        <v>298792</v>
      </c>
    </row>
    <row r="1858" spans="1:7" ht="15" customHeight="1" x14ac:dyDescent="0.25">
      <c r="A1858" s="15" t="s">
        <v>62</v>
      </c>
      <c r="B1858" s="12">
        <v>50203210</v>
      </c>
      <c r="C1858" s="16">
        <v>50000</v>
      </c>
      <c r="D1858" s="16">
        <v>50000</v>
      </c>
      <c r="E1858" s="16">
        <v>0</v>
      </c>
      <c r="F1858" s="16">
        <f t="shared" si="236"/>
        <v>0</v>
      </c>
      <c r="G1858" s="16">
        <f t="shared" si="236"/>
        <v>50000</v>
      </c>
    </row>
    <row r="1859" spans="1:7" ht="15" customHeight="1" x14ac:dyDescent="0.25">
      <c r="A1859" s="15" t="s">
        <v>63</v>
      </c>
      <c r="B1859" s="12">
        <v>50203990</v>
      </c>
      <c r="C1859" s="16">
        <v>20000</v>
      </c>
      <c r="D1859" s="16">
        <v>20000</v>
      </c>
      <c r="E1859" s="16">
        <v>0</v>
      </c>
      <c r="F1859" s="16">
        <f t="shared" si="236"/>
        <v>0</v>
      </c>
      <c r="G1859" s="16">
        <f t="shared" si="236"/>
        <v>20000</v>
      </c>
    </row>
    <row r="1860" spans="1:7" ht="15" customHeight="1" x14ac:dyDescent="0.25">
      <c r="A1860" s="15" t="s">
        <v>43</v>
      </c>
      <c r="B1860" s="12">
        <v>50212990</v>
      </c>
      <c r="C1860" s="16">
        <v>1023528</v>
      </c>
      <c r="D1860" s="16">
        <v>511764</v>
      </c>
      <c r="E1860" s="16">
        <v>129353.21</v>
      </c>
      <c r="F1860" s="16">
        <f t="shared" si="236"/>
        <v>511764</v>
      </c>
      <c r="G1860" s="16">
        <f t="shared" si="236"/>
        <v>382410.79</v>
      </c>
    </row>
    <row r="1861" spans="1:7" ht="15" customHeight="1" x14ac:dyDescent="0.25">
      <c r="A1861" s="15" t="s">
        <v>77</v>
      </c>
      <c r="B1861" s="12">
        <v>50299030</v>
      </c>
      <c r="C1861" s="16">
        <v>66000</v>
      </c>
      <c r="D1861" s="16">
        <v>66000</v>
      </c>
      <c r="E1861" s="16">
        <v>0</v>
      </c>
      <c r="F1861" s="16">
        <f t="shared" si="236"/>
        <v>0</v>
      </c>
      <c r="G1861" s="16">
        <f t="shared" si="236"/>
        <v>66000</v>
      </c>
    </row>
    <row r="1862" spans="1:7" ht="15" customHeight="1" x14ac:dyDescent="0.25">
      <c r="B1862" s="12"/>
    </row>
    <row r="1863" spans="1:7" s="18" customFormat="1" ht="15" customHeight="1" x14ac:dyDescent="0.25">
      <c r="A1863" s="18" t="s">
        <v>400</v>
      </c>
      <c r="B1863" s="19" t="s">
        <v>10</v>
      </c>
      <c r="C1863" s="20">
        <v>200000</v>
      </c>
      <c r="D1863" s="20">
        <v>200000</v>
      </c>
      <c r="E1863" s="20">
        <v>200000</v>
      </c>
      <c r="F1863" s="20">
        <f>C1863-D1863</f>
        <v>0</v>
      </c>
      <c r="G1863" s="20">
        <f>D1863-E1863</f>
        <v>0</v>
      </c>
    </row>
    <row r="1864" spans="1:7" ht="15" customHeight="1" x14ac:dyDescent="0.25">
      <c r="A1864" s="15" t="s">
        <v>78</v>
      </c>
      <c r="B1864" s="12">
        <v>50299080</v>
      </c>
      <c r="C1864" s="16">
        <v>200000</v>
      </c>
      <c r="D1864" s="16">
        <v>200000</v>
      </c>
      <c r="E1864" s="16">
        <v>200000</v>
      </c>
      <c r="F1864" s="16">
        <f>C1864-D1864</f>
        <v>0</v>
      </c>
      <c r="G1864" s="16">
        <f>D1864-E1864</f>
        <v>0</v>
      </c>
    </row>
    <row r="1865" spans="1:7" ht="15" customHeight="1" x14ac:dyDescent="0.25">
      <c r="B1865" s="12"/>
    </row>
    <row r="1866" spans="1:7" s="18" customFormat="1" ht="15" customHeight="1" x14ac:dyDescent="0.25">
      <c r="A1866" s="18" t="s">
        <v>401</v>
      </c>
      <c r="B1866" s="19" t="s">
        <v>10</v>
      </c>
      <c r="C1866" s="20">
        <v>600000</v>
      </c>
      <c r="D1866" s="20">
        <v>553000</v>
      </c>
      <c r="E1866" s="20">
        <v>0</v>
      </c>
      <c r="F1866" s="20">
        <f t="shared" ref="F1866:G1873" si="237">C1866-D1866</f>
        <v>47000</v>
      </c>
      <c r="G1866" s="20">
        <f t="shared" si="237"/>
        <v>553000</v>
      </c>
    </row>
    <row r="1867" spans="1:7" ht="15" customHeight="1" x14ac:dyDescent="0.25">
      <c r="A1867" s="15" t="s">
        <v>57</v>
      </c>
      <c r="B1867" s="12">
        <v>50201010</v>
      </c>
      <c r="C1867" s="16">
        <v>50000</v>
      </c>
      <c r="D1867" s="16">
        <v>25000</v>
      </c>
      <c r="E1867" s="16">
        <v>0</v>
      </c>
      <c r="F1867" s="16">
        <f t="shared" si="237"/>
        <v>25000</v>
      </c>
      <c r="G1867" s="16">
        <f t="shared" si="237"/>
        <v>25000</v>
      </c>
    </row>
    <row r="1868" spans="1:7" ht="15" customHeight="1" x14ac:dyDescent="0.25">
      <c r="A1868" s="15" t="s">
        <v>58</v>
      </c>
      <c r="B1868" s="12">
        <v>50202010</v>
      </c>
      <c r="C1868" s="16">
        <v>249200</v>
      </c>
      <c r="D1868" s="16">
        <v>249200</v>
      </c>
      <c r="E1868" s="16">
        <v>0</v>
      </c>
      <c r="F1868" s="16">
        <f t="shared" si="237"/>
        <v>0</v>
      </c>
      <c r="G1868" s="16">
        <f t="shared" si="237"/>
        <v>249200</v>
      </c>
    </row>
    <row r="1869" spans="1:7" ht="15" customHeight="1" x14ac:dyDescent="0.25">
      <c r="A1869" s="15" t="s">
        <v>62</v>
      </c>
      <c r="B1869" s="12">
        <v>50203210</v>
      </c>
      <c r="C1869" s="16">
        <v>12800</v>
      </c>
      <c r="D1869" s="16">
        <v>12800</v>
      </c>
      <c r="E1869" s="16">
        <v>0</v>
      </c>
      <c r="F1869" s="16">
        <f t="shared" si="237"/>
        <v>0</v>
      </c>
      <c r="G1869" s="16">
        <f t="shared" si="237"/>
        <v>12800</v>
      </c>
    </row>
    <row r="1870" spans="1:7" ht="15" customHeight="1" x14ac:dyDescent="0.25">
      <c r="A1870" s="15" t="s">
        <v>67</v>
      </c>
      <c r="B1870" s="12">
        <v>50211990</v>
      </c>
      <c r="C1870" s="16">
        <v>36000</v>
      </c>
      <c r="D1870" s="16">
        <v>20000</v>
      </c>
      <c r="E1870" s="16">
        <v>0</v>
      </c>
      <c r="F1870" s="16">
        <f t="shared" si="237"/>
        <v>16000</v>
      </c>
      <c r="G1870" s="16">
        <f t="shared" si="237"/>
        <v>20000</v>
      </c>
    </row>
    <row r="1871" spans="1:7" ht="15" customHeight="1" x14ac:dyDescent="0.25">
      <c r="A1871" s="15" t="s">
        <v>76</v>
      </c>
      <c r="B1871" s="12">
        <v>50299020</v>
      </c>
      <c r="C1871" s="16">
        <v>36000</v>
      </c>
      <c r="D1871" s="16">
        <v>30000</v>
      </c>
      <c r="E1871" s="16">
        <v>0</v>
      </c>
      <c r="F1871" s="16">
        <f t="shared" si="237"/>
        <v>6000</v>
      </c>
      <c r="G1871" s="16">
        <f t="shared" si="237"/>
        <v>30000</v>
      </c>
    </row>
    <row r="1872" spans="1:7" ht="15" customHeight="1" x14ac:dyDescent="0.25">
      <c r="A1872" s="15" t="s">
        <v>77</v>
      </c>
      <c r="B1872" s="12">
        <v>50299030</v>
      </c>
      <c r="C1872" s="16">
        <v>212000</v>
      </c>
      <c r="D1872" s="16">
        <v>212000</v>
      </c>
      <c r="E1872" s="16">
        <v>0</v>
      </c>
      <c r="F1872" s="16">
        <f t="shared" si="237"/>
        <v>0</v>
      </c>
      <c r="G1872" s="16">
        <f t="shared" si="237"/>
        <v>212000</v>
      </c>
    </row>
    <row r="1873" spans="1:7" ht="15" customHeight="1" x14ac:dyDescent="0.25">
      <c r="A1873" s="15" t="s">
        <v>70</v>
      </c>
      <c r="B1873" s="12">
        <v>50299060</v>
      </c>
      <c r="C1873" s="16">
        <v>4000</v>
      </c>
      <c r="D1873" s="16">
        <v>4000</v>
      </c>
      <c r="E1873" s="16">
        <v>0</v>
      </c>
      <c r="F1873" s="16">
        <f t="shared" si="237"/>
        <v>0</v>
      </c>
      <c r="G1873" s="16">
        <f t="shared" si="237"/>
        <v>4000</v>
      </c>
    </row>
    <row r="1874" spans="1:7" ht="15" customHeight="1" x14ac:dyDescent="0.25">
      <c r="B1874" s="12"/>
    </row>
    <row r="1875" spans="1:7" s="18" customFormat="1" ht="15" customHeight="1" x14ac:dyDescent="0.25">
      <c r="A1875" s="18" t="s">
        <v>402</v>
      </c>
      <c r="B1875" s="19" t="s">
        <v>10</v>
      </c>
      <c r="C1875" s="20">
        <v>218623</v>
      </c>
      <c r="D1875" s="20">
        <v>118623</v>
      </c>
      <c r="E1875" s="20">
        <v>0</v>
      </c>
      <c r="F1875" s="20">
        <f t="shared" ref="F1875:G1881" si="238">C1875-D1875</f>
        <v>100000</v>
      </c>
      <c r="G1875" s="20">
        <f t="shared" si="238"/>
        <v>118623</v>
      </c>
    </row>
    <row r="1876" spans="1:7" ht="15" customHeight="1" x14ac:dyDescent="0.25">
      <c r="A1876" s="15" t="s">
        <v>57</v>
      </c>
      <c r="B1876" s="12">
        <v>50201010</v>
      </c>
      <c r="C1876" s="16">
        <v>15000</v>
      </c>
      <c r="D1876" s="16">
        <v>15000</v>
      </c>
      <c r="E1876" s="16">
        <v>0</v>
      </c>
      <c r="F1876" s="16">
        <f t="shared" si="238"/>
        <v>0</v>
      </c>
      <c r="G1876" s="16">
        <f t="shared" si="238"/>
        <v>15000</v>
      </c>
    </row>
    <row r="1877" spans="1:7" ht="15" customHeight="1" x14ac:dyDescent="0.25">
      <c r="A1877" s="15" t="s">
        <v>58</v>
      </c>
      <c r="B1877" s="12">
        <v>50202010</v>
      </c>
      <c r="C1877" s="16">
        <v>25000</v>
      </c>
      <c r="D1877" s="16">
        <v>25000</v>
      </c>
      <c r="E1877" s="16">
        <v>0</v>
      </c>
      <c r="F1877" s="16">
        <f t="shared" si="238"/>
        <v>0</v>
      </c>
      <c r="G1877" s="16">
        <f t="shared" si="238"/>
        <v>25000</v>
      </c>
    </row>
    <row r="1878" spans="1:7" ht="15" customHeight="1" x14ac:dyDescent="0.25">
      <c r="A1878" s="15" t="s">
        <v>63</v>
      </c>
      <c r="B1878" s="12">
        <v>50203990</v>
      </c>
      <c r="C1878" s="16">
        <v>20623</v>
      </c>
      <c r="D1878" s="16">
        <v>20623</v>
      </c>
      <c r="E1878" s="16">
        <v>0</v>
      </c>
      <c r="F1878" s="16">
        <f t="shared" si="238"/>
        <v>0</v>
      </c>
      <c r="G1878" s="16">
        <f t="shared" si="238"/>
        <v>20623</v>
      </c>
    </row>
    <row r="1879" spans="1:7" ht="15" customHeight="1" x14ac:dyDescent="0.25">
      <c r="A1879" s="15" t="s">
        <v>67</v>
      </c>
      <c r="B1879" s="12">
        <v>50211990</v>
      </c>
      <c r="C1879" s="16">
        <v>9000</v>
      </c>
      <c r="D1879" s="16">
        <v>9000</v>
      </c>
      <c r="E1879" s="16">
        <v>0</v>
      </c>
      <c r="F1879" s="16">
        <f t="shared" si="238"/>
        <v>0</v>
      </c>
      <c r="G1879" s="16">
        <f t="shared" si="238"/>
        <v>9000</v>
      </c>
    </row>
    <row r="1880" spans="1:7" ht="15" customHeight="1" x14ac:dyDescent="0.25">
      <c r="A1880" s="15" t="s">
        <v>77</v>
      </c>
      <c r="B1880" s="12">
        <v>50299030</v>
      </c>
      <c r="C1880" s="16">
        <v>49000</v>
      </c>
      <c r="D1880" s="16">
        <v>49000</v>
      </c>
      <c r="E1880" s="16">
        <v>0</v>
      </c>
      <c r="F1880" s="16">
        <f t="shared" si="238"/>
        <v>0</v>
      </c>
      <c r="G1880" s="16">
        <f t="shared" si="238"/>
        <v>49000</v>
      </c>
    </row>
    <row r="1881" spans="1:7" ht="15" customHeight="1" x14ac:dyDescent="0.25">
      <c r="A1881" s="15" t="s">
        <v>78</v>
      </c>
      <c r="B1881" s="12">
        <v>50299080</v>
      </c>
      <c r="C1881" s="16">
        <v>100000</v>
      </c>
      <c r="D1881" s="16">
        <v>0</v>
      </c>
      <c r="E1881" s="16">
        <v>0</v>
      </c>
      <c r="F1881" s="16">
        <f t="shared" si="238"/>
        <v>100000</v>
      </c>
      <c r="G1881" s="16">
        <f t="shared" si="238"/>
        <v>0</v>
      </c>
    </row>
    <row r="1882" spans="1:7" ht="15" customHeight="1" x14ac:dyDescent="0.25">
      <c r="B1882" s="12"/>
    </row>
    <row r="1883" spans="1:7" s="18" customFormat="1" ht="15" customHeight="1" x14ac:dyDescent="0.25">
      <c r="A1883" s="18" t="s">
        <v>403</v>
      </c>
      <c r="B1883" s="19" t="s">
        <v>10</v>
      </c>
      <c r="C1883" s="20">
        <v>780896</v>
      </c>
      <c r="D1883" s="20">
        <v>635344</v>
      </c>
      <c r="E1883" s="20">
        <v>31206.09</v>
      </c>
      <c r="F1883" s="20">
        <f t="shared" ref="F1883:G1890" si="239">C1883-D1883</f>
        <v>145552</v>
      </c>
      <c r="G1883" s="20">
        <f t="shared" si="239"/>
        <v>604137.91</v>
      </c>
    </row>
    <row r="1884" spans="1:7" ht="15" customHeight="1" x14ac:dyDescent="0.25">
      <c r="A1884" s="15" t="s">
        <v>57</v>
      </c>
      <c r="B1884" s="12">
        <v>50201010</v>
      </c>
      <c r="C1884" s="16">
        <v>80000</v>
      </c>
      <c r="D1884" s="16">
        <v>40000</v>
      </c>
      <c r="E1884" s="16">
        <v>0</v>
      </c>
      <c r="F1884" s="16">
        <f t="shared" si="239"/>
        <v>40000</v>
      </c>
      <c r="G1884" s="16">
        <f t="shared" si="239"/>
        <v>40000</v>
      </c>
    </row>
    <row r="1885" spans="1:7" ht="15" customHeight="1" x14ac:dyDescent="0.25">
      <c r="A1885" s="15" t="s">
        <v>58</v>
      </c>
      <c r="B1885" s="12">
        <v>50202010</v>
      </c>
      <c r="C1885" s="16">
        <v>169944</v>
      </c>
      <c r="D1885" s="16">
        <v>169944</v>
      </c>
      <c r="E1885" s="16">
        <v>0</v>
      </c>
      <c r="F1885" s="16">
        <f t="shared" si="239"/>
        <v>0</v>
      </c>
      <c r="G1885" s="16">
        <f t="shared" si="239"/>
        <v>169944</v>
      </c>
    </row>
    <row r="1886" spans="1:7" ht="15" customHeight="1" x14ac:dyDescent="0.25">
      <c r="A1886" s="15" t="s">
        <v>392</v>
      </c>
      <c r="B1886" s="12">
        <v>50203100</v>
      </c>
      <c r="C1886" s="16">
        <v>208000</v>
      </c>
      <c r="D1886" s="16">
        <v>208000</v>
      </c>
      <c r="E1886" s="16">
        <v>0</v>
      </c>
      <c r="F1886" s="16">
        <f t="shared" si="239"/>
        <v>0</v>
      </c>
      <c r="G1886" s="16">
        <f t="shared" si="239"/>
        <v>208000</v>
      </c>
    </row>
    <row r="1887" spans="1:7" ht="15" customHeight="1" x14ac:dyDescent="0.25">
      <c r="A1887" s="15" t="s">
        <v>62</v>
      </c>
      <c r="B1887" s="12">
        <v>50203210</v>
      </c>
      <c r="C1887" s="16">
        <v>86896</v>
      </c>
      <c r="D1887" s="16">
        <v>56896</v>
      </c>
      <c r="E1887" s="16">
        <v>0</v>
      </c>
      <c r="F1887" s="16">
        <f t="shared" si="239"/>
        <v>30000</v>
      </c>
      <c r="G1887" s="16">
        <f t="shared" si="239"/>
        <v>56896</v>
      </c>
    </row>
    <row r="1888" spans="1:7" ht="15" customHeight="1" x14ac:dyDescent="0.25">
      <c r="A1888" s="15" t="s">
        <v>147</v>
      </c>
      <c r="B1888" s="12">
        <v>50204020</v>
      </c>
      <c r="C1888" s="16">
        <v>40000</v>
      </c>
      <c r="D1888" s="16">
        <v>20000</v>
      </c>
      <c r="E1888" s="16">
        <v>704.83</v>
      </c>
      <c r="F1888" s="16">
        <f t="shared" si="239"/>
        <v>20000</v>
      </c>
      <c r="G1888" s="16">
        <f t="shared" si="239"/>
        <v>19295.169999999998</v>
      </c>
    </row>
    <row r="1889" spans="1:7" ht="15" customHeight="1" x14ac:dyDescent="0.25">
      <c r="A1889" s="15" t="s">
        <v>43</v>
      </c>
      <c r="B1889" s="12">
        <v>50212990</v>
      </c>
      <c r="C1889" s="16">
        <v>166056</v>
      </c>
      <c r="D1889" s="16">
        <v>110504</v>
      </c>
      <c r="E1889" s="16">
        <v>30501.26</v>
      </c>
      <c r="F1889" s="16">
        <f t="shared" si="239"/>
        <v>55552</v>
      </c>
      <c r="G1889" s="16">
        <f t="shared" si="239"/>
        <v>80002.740000000005</v>
      </c>
    </row>
    <row r="1890" spans="1:7" ht="15" customHeight="1" x14ac:dyDescent="0.25">
      <c r="A1890" s="15" t="s">
        <v>77</v>
      </c>
      <c r="B1890" s="12">
        <v>50299030</v>
      </c>
      <c r="C1890" s="16">
        <v>30000</v>
      </c>
      <c r="D1890" s="16">
        <v>30000</v>
      </c>
      <c r="E1890" s="16">
        <v>0</v>
      </c>
      <c r="F1890" s="16">
        <f t="shared" si="239"/>
        <v>0</v>
      </c>
      <c r="G1890" s="16">
        <f t="shared" si="239"/>
        <v>30000</v>
      </c>
    </row>
    <row r="1891" spans="1:7" ht="15" customHeight="1" x14ac:dyDescent="0.25">
      <c r="B1891" s="12"/>
    </row>
    <row r="1892" spans="1:7" s="18" customFormat="1" ht="15" customHeight="1" x14ac:dyDescent="0.25">
      <c r="A1892" s="18" t="s">
        <v>404</v>
      </c>
      <c r="B1892" s="19" t="s">
        <v>10</v>
      </c>
      <c r="C1892" s="20">
        <v>5000000</v>
      </c>
      <c r="D1892" s="20">
        <v>5000000</v>
      </c>
      <c r="E1892" s="20">
        <v>0</v>
      </c>
      <c r="F1892" s="20">
        <f>C1892-D1892</f>
        <v>0</v>
      </c>
      <c r="G1892" s="20">
        <f>D1892-E1892</f>
        <v>5000000</v>
      </c>
    </row>
    <row r="1893" spans="1:7" ht="15" customHeight="1" x14ac:dyDescent="0.25">
      <c r="A1893" s="15" t="s">
        <v>78</v>
      </c>
      <c r="B1893" s="12">
        <v>50299080</v>
      </c>
      <c r="C1893" s="16">
        <v>5000000</v>
      </c>
      <c r="D1893" s="16">
        <v>5000000</v>
      </c>
      <c r="E1893" s="16">
        <v>0</v>
      </c>
      <c r="F1893" s="16">
        <f>C1893-D1893</f>
        <v>0</v>
      </c>
      <c r="G1893" s="16">
        <f>D1893-E1893</f>
        <v>5000000</v>
      </c>
    </row>
    <row r="1894" spans="1:7" ht="15" customHeight="1" x14ac:dyDescent="0.25">
      <c r="B1894" s="12"/>
    </row>
    <row r="1895" spans="1:7" s="18" customFormat="1" ht="15" customHeight="1" x14ac:dyDescent="0.25">
      <c r="A1895" s="18" t="s">
        <v>405</v>
      </c>
      <c r="B1895" s="19" t="s">
        <v>10</v>
      </c>
      <c r="C1895" s="20">
        <v>500000</v>
      </c>
      <c r="D1895" s="20">
        <v>500000</v>
      </c>
      <c r="E1895" s="20">
        <v>500000</v>
      </c>
      <c r="F1895" s="20">
        <f>C1895-D1895</f>
        <v>0</v>
      </c>
      <c r="G1895" s="20">
        <f>D1895-E1895</f>
        <v>0</v>
      </c>
    </row>
    <row r="1896" spans="1:7" ht="15" customHeight="1" x14ac:dyDescent="0.25">
      <c r="A1896" s="15" t="s">
        <v>78</v>
      </c>
      <c r="B1896" s="12">
        <v>50299080</v>
      </c>
      <c r="C1896" s="16">
        <v>500000</v>
      </c>
      <c r="D1896" s="16">
        <v>500000</v>
      </c>
      <c r="E1896" s="16">
        <v>500000</v>
      </c>
      <c r="F1896" s="16">
        <f>C1896-D1896</f>
        <v>0</v>
      </c>
      <c r="G1896" s="16">
        <f>D1896-E1896</f>
        <v>0</v>
      </c>
    </row>
    <row r="1897" spans="1:7" ht="15" customHeight="1" x14ac:dyDescent="0.25">
      <c r="B1897" s="12"/>
    </row>
    <row r="1898" spans="1:7" s="18" customFormat="1" ht="15" customHeight="1" x14ac:dyDescent="0.25">
      <c r="A1898" s="18" t="s">
        <v>406</v>
      </c>
      <c r="B1898" s="19"/>
      <c r="C1898" s="20">
        <v>1498656</v>
      </c>
      <c r="D1898" s="20">
        <v>998656</v>
      </c>
      <c r="E1898" s="20">
        <v>174081.72</v>
      </c>
      <c r="F1898" s="20">
        <f t="shared" ref="F1898:G1902" si="240">C1898-D1898</f>
        <v>500000</v>
      </c>
      <c r="G1898" s="20">
        <f t="shared" si="240"/>
        <v>824574.28</v>
      </c>
    </row>
    <row r="1899" spans="1:7" ht="15" customHeight="1" x14ac:dyDescent="0.25">
      <c r="A1899" s="15" t="s">
        <v>392</v>
      </c>
      <c r="B1899" s="12">
        <v>50203100</v>
      </c>
      <c r="C1899" s="16">
        <v>150000</v>
      </c>
      <c r="D1899" s="16">
        <v>150000</v>
      </c>
      <c r="E1899" s="16">
        <v>0</v>
      </c>
      <c r="F1899" s="16">
        <f t="shared" si="240"/>
        <v>0</v>
      </c>
      <c r="G1899" s="16">
        <f t="shared" si="240"/>
        <v>150000</v>
      </c>
    </row>
    <row r="1900" spans="1:7" ht="15" customHeight="1" x14ac:dyDescent="0.25">
      <c r="A1900" s="15" t="s">
        <v>63</v>
      </c>
      <c r="B1900" s="12">
        <v>50203990</v>
      </c>
      <c r="C1900" s="16">
        <v>60896</v>
      </c>
      <c r="D1900" s="16">
        <v>60896</v>
      </c>
      <c r="E1900" s="16">
        <v>0</v>
      </c>
      <c r="F1900" s="16">
        <f t="shared" si="240"/>
        <v>0</v>
      </c>
      <c r="G1900" s="16">
        <f t="shared" si="240"/>
        <v>60896</v>
      </c>
    </row>
    <row r="1901" spans="1:7" ht="15" customHeight="1" x14ac:dyDescent="0.25">
      <c r="A1901" s="15" t="s">
        <v>43</v>
      </c>
      <c r="B1901" s="12">
        <v>50212990</v>
      </c>
      <c r="C1901" s="16">
        <v>1277760</v>
      </c>
      <c r="D1901" s="16">
        <v>777760</v>
      </c>
      <c r="E1901" s="16">
        <v>174081.72</v>
      </c>
      <c r="F1901" s="16">
        <f t="shared" si="240"/>
        <v>500000</v>
      </c>
      <c r="G1901" s="16">
        <f t="shared" si="240"/>
        <v>603678.28</v>
      </c>
    </row>
    <row r="1902" spans="1:7" ht="15" customHeight="1" x14ac:dyDescent="0.25">
      <c r="A1902" s="15" t="s">
        <v>97</v>
      </c>
      <c r="B1902" s="12">
        <v>50213040</v>
      </c>
      <c r="C1902" s="16">
        <v>10000</v>
      </c>
      <c r="D1902" s="16">
        <v>10000</v>
      </c>
      <c r="E1902" s="16">
        <v>0</v>
      </c>
      <c r="F1902" s="16">
        <f t="shared" si="240"/>
        <v>0</v>
      </c>
      <c r="G1902" s="16">
        <f t="shared" si="240"/>
        <v>10000</v>
      </c>
    </row>
    <row r="1903" spans="1:7" ht="15" customHeight="1" x14ac:dyDescent="0.25">
      <c r="B1903" s="12"/>
    </row>
    <row r="1904" spans="1:7" s="18" customFormat="1" ht="15" customHeight="1" x14ac:dyDescent="0.25">
      <c r="A1904" s="18" t="s">
        <v>407</v>
      </c>
      <c r="B1904" s="19" t="s">
        <v>10</v>
      </c>
      <c r="C1904" s="20">
        <v>5000000</v>
      </c>
      <c r="D1904" s="20">
        <v>4525000</v>
      </c>
      <c r="E1904" s="20">
        <v>0</v>
      </c>
      <c r="F1904" s="20">
        <f t="shared" ref="F1904:G1914" si="241">C1904-D1904</f>
        <v>475000</v>
      </c>
      <c r="G1904" s="20">
        <f t="shared" si="241"/>
        <v>4525000</v>
      </c>
    </row>
    <row r="1905" spans="1:7" ht="15" customHeight="1" x14ac:dyDescent="0.25">
      <c r="A1905" s="15" t="s">
        <v>57</v>
      </c>
      <c r="B1905" s="12">
        <v>50201010</v>
      </c>
      <c r="C1905" s="16">
        <v>80000</v>
      </c>
      <c r="D1905" s="16">
        <v>40000</v>
      </c>
      <c r="E1905" s="16">
        <v>0</v>
      </c>
      <c r="F1905" s="16">
        <f t="shared" si="241"/>
        <v>40000</v>
      </c>
      <c r="G1905" s="16">
        <f t="shared" si="241"/>
        <v>40000</v>
      </c>
    </row>
    <row r="1906" spans="1:7" ht="15" customHeight="1" x14ac:dyDescent="0.25">
      <c r="A1906" s="15" t="s">
        <v>58</v>
      </c>
      <c r="B1906" s="12">
        <v>50202010</v>
      </c>
      <c r="C1906" s="16">
        <v>260000</v>
      </c>
      <c r="D1906" s="16">
        <v>260000</v>
      </c>
      <c r="E1906" s="16">
        <v>0</v>
      </c>
      <c r="F1906" s="16">
        <f t="shared" si="241"/>
        <v>0</v>
      </c>
      <c r="G1906" s="16">
        <f t="shared" si="241"/>
        <v>260000</v>
      </c>
    </row>
    <row r="1907" spans="1:7" ht="15" customHeight="1" x14ac:dyDescent="0.25">
      <c r="A1907" s="15" t="s">
        <v>59</v>
      </c>
      <c r="B1907" s="12">
        <v>50203010</v>
      </c>
      <c r="C1907" s="16">
        <v>100000</v>
      </c>
      <c r="D1907" s="16">
        <v>100000</v>
      </c>
      <c r="E1907" s="16">
        <v>0</v>
      </c>
      <c r="F1907" s="16">
        <f t="shared" si="241"/>
        <v>0</v>
      </c>
      <c r="G1907" s="16">
        <f t="shared" si="241"/>
        <v>100000</v>
      </c>
    </row>
    <row r="1908" spans="1:7" ht="15" customHeight="1" x14ac:dyDescent="0.25">
      <c r="A1908" s="15" t="s">
        <v>392</v>
      </c>
      <c r="B1908" s="12">
        <v>50203100</v>
      </c>
      <c r="C1908" s="16">
        <v>2000000</v>
      </c>
      <c r="D1908" s="16">
        <v>2000000</v>
      </c>
      <c r="E1908" s="16">
        <v>0</v>
      </c>
      <c r="F1908" s="16">
        <f t="shared" si="241"/>
        <v>0</v>
      </c>
      <c r="G1908" s="16">
        <f t="shared" si="241"/>
        <v>2000000</v>
      </c>
    </row>
    <row r="1909" spans="1:7" ht="15" customHeight="1" x14ac:dyDescent="0.25">
      <c r="A1909" s="15" t="s">
        <v>63</v>
      </c>
      <c r="B1909" s="12">
        <v>50203990</v>
      </c>
      <c r="C1909" s="16">
        <v>1470000</v>
      </c>
      <c r="D1909" s="16">
        <v>1470000</v>
      </c>
      <c r="E1909" s="16">
        <v>0</v>
      </c>
      <c r="F1909" s="16">
        <f t="shared" si="241"/>
        <v>0</v>
      </c>
      <c r="G1909" s="16">
        <f t="shared" si="241"/>
        <v>1470000</v>
      </c>
    </row>
    <row r="1910" spans="1:7" ht="15" customHeight="1" x14ac:dyDescent="0.25">
      <c r="A1910" s="15" t="s">
        <v>67</v>
      </c>
      <c r="B1910" s="12">
        <v>50211990</v>
      </c>
      <c r="C1910" s="16">
        <v>30000</v>
      </c>
      <c r="D1910" s="16">
        <v>15000</v>
      </c>
      <c r="E1910" s="16">
        <v>0</v>
      </c>
      <c r="F1910" s="16">
        <f t="shared" si="241"/>
        <v>15000</v>
      </c>
      <c r="G1910" s="16">
        <f t="shared" si="241"/>
        <v>15000</v>
      </c>
    </row>
    <row r="1911" spans="1:7" ht="15" customHeight="1" x14ac:dyDescent="0.25">
      <c r="A1911" s="15" t="s">
        <v>43</v>
      </c>
      <c r="B1911" s="12">
        <v>50212990</v>
      </c>
      <c r="C1911" s="16">
        <v>370000</v>
      </c>
      <c r="D1911" s="16">
        <v>200000</v>
      </c>
      <c r="E1911" s="16">
        <v>0</v>
      </c>
      <c r="F1911" s="16">
        <f t="shared" si="241"/>
        <v>170000</v>
      </c>
      <c r="G1911" s="16">
        <f t="shared" si="241"/>
        <v>200000</v>
      </c>
    </row>
    <row r="1912" spans="1:7" ht="15" customHeight="1" x14ac:dyDescent="0.25">
      <c r="A1912" s="15" t="s">
        <v>76</v>
      </c>
      <c r="B1912" s="12">
        <v>50299020</v>
      </c>
      <c r="C1912" s="16">
        <v>50000</v>
      </c>
      <c r="D1912" s="16">
        <v>50000</v>
      </c>
      <c r="E1912" s="16">
        <v>0</v>
      </c>
      <c r="F1912" s="16">
        <f t="shared" si="241"/>
        <v>0</v>
      </c>
      <c r="G1912" s="16">
        <f t="shared" si="241"/>
        <v>50000</v>
      </c>
    </row>
    <row r="1913" spans="1:7" ht="15" customHeight="1" x14ac:dyDescent="0.25">
      <c r="A1913" s="15" t="s">
        <v>77</v>
      </c>
      <c r="B1913" s="12">
        <v>50299030</v>
      </c>
      <c r="C1913" s="16">
        <v>140000</v>
      </c>
      <c r="D1913" s="16">
        <v>140000</v>
      </c>
      <c r="E1913" s="16">
        <v>0</v>
      </c>
      <c r="F1913" s="16">
        <f t="shared" si="241"/>
        <v>0</v>
      </c>
      <c r="G1913" s="16">
        <f t="shared" si="241"/>
        <v>140000</v>
      </c>
    </row>
    <row r="1914" spans="1:7" ht="15" customHeight="1" x14ac:dyDescent="0.25">
      <c r="A1914" s="15" t="s">
        <v>78</v>
      </c>
      <c r="B1914" s="12">
        <v>50299080</v>
      </c>
      <c r="C1914" s="16">
        <v>500000</v>
      </c>
      <c r="D1914" s="16">
        <v>250000</v>
      </c>
      <c r="E1914" s="16">
        <v>0</v>
      </c>
      <c r="F1914" s="16">
        <f t="shared" si="241"/>
        <v>250000</v>
      </c>
      <c r="G1914" s="16">
        <f t="shared" si="241"/>
        <v>250000</v>
      </c>
    </row>
    <row r="1915" spans="1:7" ht="15" customHeight="1" x14ac:dyDescent="0.25">
      <c r="B1915" s="12"/>
    </row>
    <row r="1916" spans="1:7" s="18" customFormat="1" ht="15" customHeight="1" x14ac:dyDescent="0.25">
      <c r="A1916" s="18" t="s">
        <v>408</v>
      </c>
      <c r="B1916" s="19" t="s">
        <v>10</v>
      </c>
      <c r="C1916" s="20">
        <v>800000</v>
      </c>
      <c r="D1916" s="20">
        <v>590500</v>
      </c>
      <c r="E1916" s="20">
        <v>0</v>
      </c>
      <c r="F1916" s="20">
        <f t="shared" ref="F1916:G1923" si="242">C1916-D1916</f>
        <v>209500</v>
      </c>
      <c r="G1916" s="20">
        <f t="shared" si="242"/>
        <v>590500</v>
      </c>
    </row>
    <row r="1917" spans="1:7" ht="15" customHeight="1" x14ac:dyDescent="0.25">
      <c r="A1917" s="15" t="s">
        <v>57</v>
      </c>
      <c r="B1917" s="12">
        <v>50201010</v>
      </c>
      <c r="C1917" s="16">
        <v>94000</v>
      </c>
      <c r="D1917" s="16">
        <v>34000</v>
      </c>
      <c r="E1917" s="16">
        <v>0</v>
      </c>
      <c r="F1917" s="16">
        <f t="shared" si="242"/>
        <v>60000</v>
      </c>
      <c r="G1917" s="16">
        <f t="shared" si="242"/>
        <v>34000</v>
      </c>
    </row>
    <row r="1918" spans="1:7" ht="15" customHeight="1" x14ac:dyDescent="0.25">
      <c r="A1918" s="15" t="s">
        <v>59</v>
      </c>
      <c r="B1918" s="12">
        <v>50203010</v>
      </c>
      <c r="C1918" s="16">
        <v>20000</v>
      </c>
      <c r="D1918" s="16">
        <v>20000</v>
      </c>
      <c r="E1918" s="16">
        <v>0</v>
      </c>
      <c r="F1918" s="16">
        <f t="shared" si="242"/>
        <v>0</v>
      </c>
      <c r="G1918" s="16">
        <f t="shared" si="242"/>
        <v>20000</v>
      </c>
    </row>
    <row r="1919" spans="1:7" ht="15" customHeight="1" x14ac:dyDescent="0.25">
      <c r="A1919" s="15" t="s">
        <v>75</v>
      </c>
      <c r="B1919" s="12">
        <v>50203090</v>
      </c>
      <c r="C1919" s="16">
        <v>200000</v>
      </c>
      <c r="D1919" s="16">
        <v>50500</v>
      </c>
      <c r="E1919" s="16">
        <v>0</v>
      </c>
      <c r="F1919" s="16">
        <f t="shared" si="242"/>
        <v>149500</v>
      </c>
      <c r="G1919" s="16">
        <f t="shared" si="242"/>
        <v>50500</v>
      </c>
    </row>
    <row r="1920" spans="1:7" ht="15" customHeight="1" x14ac:dyDescent="0.25">
      <c r="A1920" s="15" t="s">
        <v>392</v>
      </c>
      <c r="B1920" s="12">
        <v>50203100</v>
      </c>
      <c r="C1920" s="16">
        <v>200500</v>
      </c>
      <c r="D1920" s="16">
        <v>200500</v>
      </c>
      <c r="E1920" s="16">
        <v>0</v>
      </c>
      <c r="F1920" s="16">
        <f t="shared" si="242"/>
        <v>0</v>
      </c>
      <c r="G1920" s="16">
        <f t="shared" si="242"/>
        <v>200500</v>
      </c>
    </row>
    <row r="1921" spans="1:7" ht="15" customHeight="1" x14ac:dyDescent="0.25">
      <c r="A1921" s="15" t="s">
        <v>63</v>
      </c>
      <c r="B1921" s="12">
        <v>50203990</v>
      </c>
      <c r="C1921" s="16">
        <v>40900</v>
      </c>
      <c r="D1921" s="16">
        <v>40900</v>
      </c>
      <c r="E1921" s="16">
        <v>0</v>
      </c>
      <c r="F1921" s="16">
        <f t="shared" si="242"/>
        <v>0</v>
      </c>
      <c r="G1921" s="16">
        <f t="shared" si="242"/>
        <v>40900</v>
      </c>
    </row>
    <row r="1922" spans="1:7" ht="15" customHeight="1" x14ac:dyDescent="0.25">
      <c r="A1922" s="15" t="s">
        <v>68</v>
      </c>
      <c r="B1922" s="12">
        <v>50213050</v>
      </c>
      <c r="C1922" s="16">
        <v>150000</v>
      </c>
      <c r="D1922" s="16">
        <v>150000</v>
      </c>
      <c r="E1922" s="16">
        <v>0</v>
      </c>
      <c r="F1922" s="16">
        <f t="shared" si="242"/>
        <v>0</v>
      </c>
      <c r="G1922" s="16">
        <f t="shared" si="242"/>
        <v>150000</v>
      </c>
    </row>
    <row r="1923" spans="1:7" ht="15" customHeight="1" x14ac:dyDescent="0.25">
      <c r="A1923" s="15" t="s">
        <v>77</v>
      </c>
      <c r="B1923" s="12">
        <v>50299030</v>
      </c>
      <c r="C1923" s="16">
        <v>94600</v>
      </c>
      <c r="D1923" s="16">
        <v>94600</v>
      </c>
      <c r="E1923" s="16">
        <v>0</v>
      </c>
      <c r="F1923" s="16">
        <f t="shared" si="242"/>
        <v>0</v>
      </c>
      <c r="G1923" s="16">
        <f t="shared" si="242"/>
        <v>94600</v>
      </c>
    </row>
    <row r="1924" spans="1:7" ht="15" customHeight="1" x14ac:dyDescent="0.25">
      <c r="B1924" s="12"/>
    </row>
    <row r="1925" spans="1:7" s="18" customFormat="1" ht="15" customHeight="1" x14ac:dyDescent="0.25">
      <c r="A1925" s="18" t="s">
        <v>409</v>
      </c>
      <c r="B1925" s="19" t="s">
        <v>10</v>
      </c>
      <c r="C1925" s="20">
        <v>7500000</v>
      </c>
      <c r="D1925" s="20">
        <v>3966000</v>
      </c>
      <c r="E1925" s="20">
        <v>0</v>
      </c>
      <c r="F1925" s="20">
        <f t="shared" ref="F1925:G1931" si="243">C1925-D1925</f>
        <v>3534000</v>
      </c>
      <c r="G1925" s="20">
        <f t="shared" si="243"/>
        <v>3966000</v>
      </c>
    </row>
    <row r="1926" spans="1:7" ht="15" customHeight="1" x14ac:dyDescent="0.25">
      <c r="A1926" s="15" t="s">
        <v>58</v>
      </c>
      <c r="B1926" s="12">
        <v>50202010</v>
      </c>
      <c r="C1926" s="16">
        <v>90000</v>
      </c>
      <c r="D1926" s="16">
        <v>90000</v>
      </c>
      <c r="E1926" s="16">
        <v>0</v>
      </c>
      <c r="F1926" s="16">
        <f t="shared" si="243"/>
        <v>0</v>
      </c>
      <c r="G1926" s="16">
        <f t="shared" si="243"/>
        <v>90000</v>
      </c>
    </row>
    <row r="1927" spans="1:7" ht="15" customHeight="1" x14ac:dyDescent="0.25">
      <c r="A1927" s="15" t="s">
        <v>392</v>
      </c>
      <c r="B1927" s="12">
        <v>50203100</v>
      </c>
      <c r="C1927" s="16">
        <v>60000</v>
      </c>
      <c r="D1927" s="16">
        <v>60000</v>
      </c>
      <c r="E1927" s="16">
        <v>0</v>
      </c>
      <c r="F1927" s="16">
        <f t="shared" si="243"/>
        <v>0</v>
      </c>
      <c r="G1927" s="16">
        <f t="shared" si="243"/>
        <v>60000</v>
      </c>
    </row>
    <row r="1928" spans="1:7" ht="15" customHeight="1" x14ac:dyDescent="0.25">
      <c r="A1928" s="15" t="s">
        <v>63</v>
      </c>
      <c r="B1928" s="12">
        <v>50203990</v>
      </c>
      <c r="C1928" s="16">
        <v>40000</v>
      </c>
      <c r="D1928" s="16">
        <v>40000</v>
      </c>
      <c r="E1928" s="16">
        <v>0</v>
      </c>
      <c r="F1928" s="16">
        <f t="shared" si="243"/>
        <v>0</v>
      </c>
      <c r="G1928" s="16">
        <f t="shared" si="243"/>
        <v>40000</v>
      </c>
    </row>
    <row r="1929" spans="1:7" ht="15" customHeight="1" x14ac:dyDescent="0.25">
      <c r="A1929" s="15" t="s">
        <v>147</v>
      </c>
      <c r="B1929" s="12">
        <v>50204020</v>
      </c>
      <c r="C1929" s="16">
        <v>42000</v>
      </c>
      <c r="D1929" s="16">
        <v>42000</v>
      </c>
      <c r="E1929" s="16">
        <v>0</v>
      </c>
      <c r="F1929" s="16">
        <f t="shared" si="243"/>
        <v>0</v>
      </c>
      <c r="G1929" s="16">
        <f t="shared" si="243"/>
        <v>42000</v>
      </c>
    </row>
    <row r="1930" spans="1:7" ht="15" customHeight="1" x14ac:dyDescent="0.25">
      <c r="A1930" s="15" t="s">
        <v>43</v>
      </c>
      <c r="B1930" s="12">
        <v>50212990</v>
      </c>
      <c r="C1930" s="16">
        <v>200000</v>
      </c>
      <c r="D1930" s="16">
        <v>200000</v>
      </c>
      <c r="E1930" s="16">
        <v>0</v>
      </c>
      <c r="F1930" s="16">
        <f t="shared" si="243"/>
        <v>0</v>
      </c>
      <c r="G1930" s="16">
        <f t="shared" si="243"/>
        <v>200000</v>
      </c>
    </row>
    <row r="1931" spans="1:7" ht="15" customHeight="1" x14ac:dyDescent="0.25">
      <c r="A1931" s="15" t="s">
        <v>78</v>
      </c>
      <c r="B1931" s="12">
        <v>50299080</v>
      </c>
      <c r="C1931" s="16">
        <v>7068000</v>
      </c>
      <c r="D1931" s="16">
        <v>3534000</v>
      </c>
      <c r="E1931" s="16">
        <v>0</v>
      </c>
      <c r="F1931" s="16">
        <f t="shared" si="243"/>
        <v>3534000</v>
      </c>
      <c r="G1931" s="16">
        <f t="shared" si="243"/>
        <v>3534000</v>
      </c>
    </row>
    <row r="1932" spans="1:7" ht="15" customHeight="1" x14ac:dyDescent="0.25">
      <c r="B1932" s="12"/>
    </row>
    <row r="1933" spans="1:7" ht="15" customHeight="1" x14ac:dyDescent="0.25">
      <c r="A1933" s="18" t="s">
        <v>410</v>
      </c>
      <c r="B1933" s="19">
        <v>8721</v>
      </c>
      <c r="C1933" s="20">
        <v>35335768</v>
      </c>
      <c r="D1933" s="20">
        <v>32903368</v>
      </c>
      <c r="E1933" s="20">
        <v>4289297.29</v>
      </c>
      <c r="F1933" s="20">
        <f t="shared" ref="F1933:G1950" si="244">C1933-D1933</f>
        <v>2432400</v>
      </c>
      <c r="G1933" s="20">
        <f t="shared" si="244"/>
        <v>28614070.710000001</v>
      </c>
    </row>
    <row r="1934" spans="1:7" s="18" customFormat="1" ht="15" customHeight="1" x14ac:dyDescent="0.25">
      <c r="A1934" s="18" t="s">
        <v>22</v>
      </c>
      <c r="B1934" s="19">
        <v>100</v>
      </c>
      <c r="C1934" s="20">
        <v>21983268</v>
      </c>
      <c r="D1934" s="20">
        <v>21983268</v>
      </c>
      <c r="E1934" s="20">
        <v>3574060.44</v>
      </c>
      <c r="F1934" s="20">
        <f t="shared" si="244"/>
        <v>0</v>
      </c>
      <c r="G1934" s="20">
        <f t="shared" si="244"/>
        <v>18409207.559999999</v>
      </c>
    </row>
    <row r="1935" spans="1:7" ht="15" customHeight="1" x14ac:dyDescent="0.25">
      <c r="A1935" s="15" t="s">
        <v>23</v>
      </c>
      <c r="B1935" s="12">
        <v>50101010</v>
      </c>
      <c r="C1935" s="16">
        <v>14110044</v>
      </c>
      <c r="D1935" s="16">
        <v>14110044</v>
      </c>
      <c r="E1935" s="16">
        <v>2717465.6</v>
      </c>
      <c r="F1935" s="16">
        <f t="shared" si="244"/>
        <v>0</v>
      </c>
      <c r="G1935" s="16">
        <f t="shared" si="244"/>
        <v>11392578.4</v>
      </c>
    </row>
    <row r="1936" spans="1:7" ht="15" customHeight="1" x14ac:dyDescent="0.25">
      <c r="A1936" s="15" t="s">
        <v>25</v>
      </c>
      <c r="B1936" s="12">
        <v>50102010</v>
      </c>
      <c r="C1936" s="16">
        <v>840000</v>
      </c>
      <c r="D1936" s="16">
        <v>840000</v>
      </c>
      <c r="E1936" s="16">
        <v>159285.71</v>
      </c>
      <c r="F1936" s="16">
        <f t="shared" si="244"/>
        <v>0</v>
      </c>
      <c r="G1936" s="16">
        <f t="shared" si="244"/>
        <v>680714.29</v>
      </c>
    </row>
    <row r="1937" spans="1:7" ht="15" customHeight="1" x14ac:dyDescent="0.25">
      <c r="A1937" s="15" t="s">
        <v>26</v>
      </c>
      <c r="B1937" s="12">
        <v>50102020</v>
      </c>
      <c r="C1937" s="16">
        <v>216000</v>
      </c>
      <c r="D1937" s="16">
        <v>216000</v>
      </c>
      <c r="E1937" s="16">
        <v>54000</v>
      </c>
      <c r="F1937" s="16">
        <f t="shared" si="244"/>
        <v>0</v>
      </c>
      <c r="G1937" s="16">
        <f t="shared" si="244"/>
        <v>162000</v>
      </c>
    </row>
    <row r="1938" spans="1:7" ht="15" customHeight="1" x14ac:dyDescent="0.25">
      <c r="A1938" s="15" t="s">
        <v>27</v>
      </c>
      <c r="B1938" s="12">
        <v>50102030</v>
      </c>
      <c r="C1938" s="16">
        <v>216000</v>
      </c>
      <c r="D1938" s="16">
        <v>216000</v>
      </c>
      <c r="E1938" s="16">
        <v>25500</v>
      </c>
      <c r="F1938" s="16">
        <f t="shared" si="244"/>
        <v>0</v>
      </c>
      <c r="G1938" s="16">
        <f t="shared" si="244"/>
        <v>190500</v>
      </c>
    </row>
    <row r="1939" spans="1:7" ht="15" customHeight="1" x14ac:dyDescent="0.25">
      <c r="A1939" s="15" t="s">
        <v>28</v>
      </c>
      <c r="B1939" s="12">
        <v>50102040</v>
      </c>
      <c r="C1939" s="16">
        <v>245000</v>
      </c>
      <c r="D1939" s="16">
        <v>245000</v>
      </c>
      <c r="E1939" s="16">
        <v>182000</v>
      </c>
      <c r="F1939" s="16">
        <f t="shared" si="244"/>
        <v>0</v>
      </c>
      <c r="G1939" s="16">
        <f t="shared" si="244"/>
        <v>63000</v>
      </c>
    </row>
    <row r="1940" spans="1:7" ht="15" customHeight="1" x14ac:dyDescent="0.25">
      <c r="A1940" s="15" t="s">
        <v>30</v>
      </c>
      <c r="B1940" s="12">
        <v>50102120</v>
      </c>
      <c r="C1940" s="16">
        <v>40000</v>
      </c>
      <c r="D1940" s="16">
        <v>40000</v>
      </c>
      <c r="E1940" s="16">
        <v>20000</v>
      </c>
      <c r="F1940" s="16">
        <f t="shared" si="244"/>
        <v>0</v>
      </c>
      <c r="G1940" s="16">
        <f t="shared" si="244"/>
        <v>20000</v>
      </c>
    </row>
    <row r="1941" spans="1:7" ht="15" customHeight="1" x14ac:dyDescent="0.25">
      <c r="A1941" s="15" t="s">
        <v>31</v>
      </c>
      <c r="B1941" s="12">
        <v>50102130</v>
      </c>
      <c r="C1941" s="16">
        <v>1207000</v>
      </c>
      <c r="D1941" s="16">
        <v>1207000</v>
      </c>
      <c r="E1941" s="16">
        <v>0</v>
      </c>
      <c r="F1941" s="16">
        <f t="shared" si="244"/>
        <v>0</v>
      </c>
      <c r="G1941" s="16">
        <f t="shared" si="244"/>
        <v>1207000</v>
      </c>
    </row>
    <row r="1942" spans="1:7" ht="15" customHeight="1" x14ac:dyDescent="0.25">
      <c r="A1942" s="15" t="s">
        <v>32</v>
      </c>
      <c r="B1942" s="12">
        <v>50102140</v>
      </c>
      <c r="C1942" s="16">
        <v>1175837</v>
      </c>
      <c r="D1942" s="16">
        <v>1175837</v>
      </c>
      <c r="E1942" s="16">
        <v>0</v>
      </c>
      <c r="F1942" s="16">
        <f t="shared" si="244"/>
        <v>0</v>
      </c>
      <c r="G1942" s="16">
        <f t="shared" si="244"/>
        <v>1175837</v>
      </c>
    </row>
    <row r="1943" spans="1:7" ht="15" customHeight="1" x14ac:dyDescent="0.25">
      <c r="A1943" s="15" t="s">
        <v>33</v>
      </c>
      <c r="B1943" s="12">
        <v>50102150</v>
      </c>
      <c r="C1943" s="16">
        <v>175000</v>
      </c>
      <c r="D1943" s="16">
        <v>175000</v>
      </c>
      <c r="E1943" s="16">
        <v>0</v>
      </c>
      <c r="F1943" s="16">
        <f t="shared" si="244"/>
        <v>0</v>
      </c>
      <c r="G1943" s="16">
        <f t="shared" si="244"/>
        <v>175000</v>
      </c>
    </row>
    <row r="1944" spans="1:7" ht="15" customHeight="1" x14ac:dyDescent="0.25">
      <c r="A1944" s="15" t="s">
        <v>94</v>
      </c>
      <c r="B1944" s="12">
        <v>50102990</v>
      </c>
      <c r="C1944" s="16">
        <v>245000</v>
      </c>
      <c r="D1944" s="16">
        <v>245000</v>
      </c>
      <c r="E1944" s="16">
        <v>0</v>
      </c>
      <c r="F1944" s="16">
        <f t="shared" si="244"/>
        <v>0</v>
      </c>
      <c r="G1944" s="16">
        <f t="shared" si="244"/>
        <v>245000</v>
      </c>
    </row>
    <row r="1945" spans="1:7" ht="15" customHeight="1" x14ac:dyDescent="0.25">
      <c r="A1945" s="15" t="s">
        <v>152</v>
      </c>
      <c r="B1945" s="12">
        <v>50102990</v>
      </c>
      <c r="C1945" s="16">
        <v>1175837</v>
      </c>
      <c r="D1945" s="16">
        <v>1175837</v>
      </c>
      <c r="E1945" s="16">
        <v>0</v>
      </c>
      <c r="F1945" s="16">
        <f t="shared" si="244"/>
        <v>0</v>
      </c>
      <c r="G1945" s="16">
        <f t="shared" si="244"/>
        <v>1175837</v>
      </c>
    </row>
    <row r="1946" spans="1:7" ht="15" customHeight="1" x14ac:dyDescent="0.25">
      <c r="A1946" s="15" t="s">
        <v>36</v>
      </c>
      <c r="B1946" s="12">
        <v>50103010</v>
      </c>
      <c r="C1946" s="16">
        <v>1693206</v>
      </c>
      <c r="D1946" s="16">
        <v>1693206</v>
      </c>
      <c r="E1946" s="16">
        <v>326095.92</v>
      </c>
      <c r="F1946" s="16">
        <f t="shared" si="244"/>
        <v>0</v>
      </c>
      <c r="G1946" s="16">
        <f t="shared" si="244"/>
        <v>1367110.08</v>
      </c>
    </row>
    <row r="1947" spans="1:7" ht="15" customHeight="1" x14ac:dyDescent="0.25">
      <c r="A1947" s="15" t="s">
        <v>37</v>
      </c>
      <c r="B1947" s="12">
        <v>50103020</v>
      </c>
      <c r="C1947" s="16">
        <v>84000</v>
      </c>
      <c r="D1947" s="16">
        <v>84000</v>
      </c>
      <c r="E1947" s="16">
        <v>16000</v>
      </c>
      <c r="F1947" s="16">
        <f t="shared" si="244"/>
        <v>0</v>
      </c>
      <c r="G1947" s="16">
        <f t="shared" si="244"/>
        <v>68000</v>
      </c>
    </row>
    <row r="1948" spans="1:7" ht="15" customHeight="1" x14ac:dyDescent="0.25">
      <c r="A1948" s="15" t="s">
        <v>38</v>
      </c>
      <c r="B1948" s="12">
        <v>50103030</v>
      </c>
      <c r="C1948" s="16">
        <v>343344</v>
      </c>
      <c r="D1948" s="16">
        <v>343344</v>
      </c>
      <c r="E1948" s="16">
        <v>65713.210000000006</v>
      </c>
      <c r="F1948" s="16">
        <f t="shared" si="244"/>
        <v>0</v>
      </c>
      <c r="G1948" s="16">
        <f t="shared" si="244"/>
        <v>277630.78999999998</v>
      </c>
    </row>
    <row r="1949" spans="1:7" ht="15" customHeight="1" x14ac:dyDescent="0.25">
      <c r="A1949" s="15" t="s">
        <v>39</v>
      </c>
      <c r="B1949" s="12">
        <v>50103040</v>
      </c>
      <c r="C1949" s="16">
        <v>42000</v>
      </c>
      <c r="D1949" s="16">
        <v>42000</v>
      </c>
      <c r="E1949" s="16">
        <v>8000</v>
      </c>
      <c r="F1949" s="16">
        <f t="shared" si="244"/>
        <v>0</v>
      </c>
      <c r="G1949" s="16">
        <f t="shared" si="244"/>
        <v>34000</v>
      </c>
    </row>
    <row r="1950" spans="1:7" ht="15" customHeight="1" x14ac:dyDescent="0.25">
      <c r="A1950" s="15" t="s">
        <v>96</v>
      </c>
      <c r="B1950" s="12">
        <v>50104990</v>
      </c>
      <c r="C1950" s="16">
        <v>175000</v>
      </c>
      <c r="D1950" s="16">
        <v>175000</v>
      </c>
      <c r="E1950" s="16">
        <v>0</v>
      </c>
      <c r="F1950" s="16">
        <f t="shared" si="244"/>
        <v>0</v>
      </c>
      <c r="G1950" s="16">
        <f t="shared" si="244"/>
        <v>175000</v>
      </c>
    </row>
    <row r="1951" spans="1:7" ht="15" customHeight="1" x14ac:dyDescent="0.25">
      <c r="B1951" s="12"/>
    </row>
    <row r="1952" spans="1:7" s="18" customFormat="1" ht="15" customHeight="1" x14ac:dyDescent="0.25">
      <c r="A1952" s="18" t="s">
        <v>41</v>
      </c>
      <c r="B1952" s="19">
        <v>200</v>
      </c>
      <c r="C1952" s="20">
        <v>13352500</v>
      </c>
      <c r="D1952" s="20">
        <v>10920100</v>
      </c>
      <c r="E1952" s="20">
        <v>715236.85</v>
      </c>
      <c r="F1952" s="20">
        <f t="shared" ref="F1952:G1969" si="245">C1952-D1952</f>
        <v>2432400</v>
      </c>
      <c r="G1952" s="20">
        <f t="shared" si="245"/>
        <v>10204863.15</v>
      </c>
    </row>
    <row r="1953" spans="1:7" s="18" customFormat="1" ht="15" customHeight="1" x14ac:dyDescent="0.25">
      <c r="A1953" s="21" t="s">
        <v>674</v>
      </c>
      <c r="B1953" s="19"/>
      <c r="C1953" s="20">
        <f>SUM(C1954:C1969)</f>
        <v>4133500</v>
      </c>
      <c r="D1953" s="20">
        <f t="shared" ref="D1953:E1953" si="246">SUM(D1954:D1969)</f>
        <v>2281100</v>
      </c>
      <c r="E1953" s="20">
        <f t="shared" si="246"/>
        <v>604957.80000000005</v>
      </c>
      <c r="F1953" s="20">
        <f t="shared" si="245"/>
        <v>1852400</v>
      </c>
      <c r="G1953" s="20">
        <f t="shared" si="245"/>
        <v>1676142.2</v>
      </c>
    </row>
    <row r="1954" spans="1:7" ht="15" customHeight="1" x14ac:dyDescent="0.25">
      <c r="A1954" s="15" t="s">
        <v>57</v>
      </c>
      <c r="B1954" s="12">
        <v>50201010</v>
      </c>
      <c r="C1954" s="16">
        <v>50000</v>
      </c>
      <c r="D1954" s="16">
        <v>25000</v>
      </c>
      <c r="E1954" s="16">
        <v>0</v>
      </c>
      <c r="F1954" s="16">
        <f t="shared" si="245"/>
        <v>25000</v>
      </c>
      <c r="G1954" s="16">
        <f t="shared" si="245"/>
        <v>25000</v>
      </c>
    </row>
    <row r="1955" spans="1:7" ht="15" customHeight="1" x14ac:dyDescent="0.25">
      <c r="A1955" s="15" t="s">
        <v>58</v>
      </c>
      <c r="B1955" s="12">
        <v>50202010</v>
      </c>
      <c r="C1955" s="16">
        <v>50000</v>
      </c>
      <c r="D1955" s="16">
        <v>25000</v>
      </c>
      <c r="E1955" s="16">
        <v>24530</v>
      </c>
      <c r="F1955" s="16">
        <f t="shared" si="245"/>
        <v>25000</v>
      </c>
      <c r="G1955" s="16">
        <f t="shared" si="245"/>
        <v>470</v>
      </c>
    </row>
    <row r="1956" spans="1:7" ht="15" customHeight="1" x14ac:dyDescent="0.25">
      <c r="A1956" s="15" t="s">
        <v>59</v>
      </c>
      <c r="B1956" s="12">
        <v>50203010</v>
      </c>
      <c r="C1956" s="16">
        <v>65000</v>
      </c>
      <c r="D1956" s="16">
        <v>65000</v>
      </c>
      <c r="E1956" s="16">
        <v>0</v>
      </c>
      <c r="F1956" s="16">
        <f t="shared" si="245"/>
        <v>0</v>
      </c>
      <c r="G1956" s="16">
        <f t="shared" si="245"/>
        <v>65000</v>
      </c>
    </row>
    <row r="1957" spans="1:7" ht="15" customHeight="1" x14ac:dyDescent="0.25">
      <c r="A1957" s="15" t="s">
        <v>75</v>
      </c>
      <c r="B1957" s="12">
        <v>50203090</v>
      </c>
      <c r="C1957" s="16">
        <v>2573800</v>
      </c>
      <c r="D1957" s="16">
        <v>1286900</v>
      </c>
      <c r="E1957" s="16">
        <v>449322.75</v>
      </c>
      <c r="F1957" s="16">
        <f t="shared" si="245"/>
        <v>1286900</v>
      </c>
      <c r="G1957" s="16">
        <f t="shared" si="245"/>
        <v>837577.25</v>
      </c>
    </row>
    <row r="1958" spans="1:7" ht="15" customHeight="1" x14ac:dyDescent="0.25">
      <c r="A1958" s="15" t="s">
        <v>392</v>
      </c>
      <c r="B1958" s="12">
        <v>50203100</v>
      </c>
      <c r="C1958" s="16">
        <v>75000</v>
      </c>
      <c r="D1958" s="16">
        <v>75000</v>
      </c>
      <c r="E1958" s="16">
        <v>0</v>
      </c>
      <c r="F1958" s="16">
        <f t="shared" si="245"/>
        <v>0</v>
      </c>
      <c r="G1958" s="16">
        <f t="shared" si="245"/>
        <v>75000</v>
      </c>
    </row>
    <row r="1959" spans="1:7" ht="15" customHeight="1" x14ac:dyDescent="0.25">
      <c r="A1959" s="15" t="s">
        <v>62</v>
      </c>
      <c r="B1959" s="12">
        <v>50203210</v>
      </c>
      <c r="C1959" s="16">
        <v>104700</v>
      </c>
      <c r="D1959" s="16">
        <v>104700</v>
      </c>
      <c r="E1959" s="16">
        <v>0</v>
      </c>
      <c r="F1959" s="16">
        <f t="shared" si="245"/>
        <v>0</v>
      </c>
      <c r="G1959" s="16">
        <f t="shared" si="245"/>
        <v>104700</v>
      </c>
    </row>
    <row r="1960" spans="1:7" ht="15" customHeight="1" x14ac:dyDescent="0.25">
      <c r="A1960" s="15" t="s">
        <v>111</v>
      </c>
      <c r="B1960" s="12">
        <v>50203220</v>
      </c>
      <c r="C1960" s="16">
        <v>10000</v>
      </c>
      <c r="D1960" s="16">
        <v>10000</v>
      </c>
      <c r="E1960" s="16">
        <v>0</v>
      </c>
      <c r="F1960" s="16">
        <f t="shared" si="245"/>
        <v>0</v>
      </c>
      <c r="G1960" s="16">
        <f t="shared" si="245"/>
        <v>10000</v>
      </c>
    </row>
    <row r="1961" spans="1:7" ht="15" customHeight="1" x14ac:dyDescent="0.25">
      <c r="A1961" s="15" t="s">
        <v>63</v>
      </c>
      <c r="B1961" s="12">
        <v>50203990</v>
      </c>
      <c r="C1961" s="16">
        <v>59000</v>
      </c>
      <c r="D1961" s="16">
        <v>59000</v>
      </c>
      <c r="E1961" s="16">
        <v>0</v>
      </c>
      <c r="F1961" s="16">
        <f t="shared" si="245"/>
        <v>0</v>
      </c>
      <c r="G1961" s="16">
        <f t="shared" si="245"/>
        <v>59000</v>
      </c>
    </row>
    <row r="1962" spans="1:7" ht="15" customHeight="1" x14ac:dyDescent="0.25">
      <c r="A1962" s="15" t="s">
        <v>64</v>
      </c>
      <c r="B1962" s="12">
        <v>50204010</v>
      </c>
      <c r="C1962" s="16">
        <v>15000</v>
      </c>
      <c r="D1962" s="16">
        <v>15000</v>
      </c>
      <c r="E1962" s="16">
        <v>2400</v>
      </c>
      <c r="F1962" s="16">
        <f t="shared" si="245"/>
        <v>0</v>
      </c>
      <c r="G1962" s="16">
        <f t="shared" si="245"/>
        <v>12600</v>
      </c>
    </row>
    <row r="1963" spans="1:7" ht="15" customHeight="1" x14ac:dyDescent="0.25">
      <c r="A1963" s="15" t="s">
        <v>147</v>
      </c>
      <c r="B1963" s="12">
        <v>50204020</v>
      </c>
      <c r="C1963" s="16">
        <v>850000</v>
      </c>
      <c r="D1963" s="16">
        <v>425000</v>
      </c>
      <c r="E1963" s="16">
        <v>95453.05</v>
      </c>
      <c r="F1963" s="16">
        <f t="shared" si="245"/>
        <v>425000</v>
      </c>
      <c r="G1963" s="16">
        <f t="shared" si="245"/>
        <v>329546.95</v>
      </c>
    </row>
    <row r="1964" spans="1:7" ht="15" customHeight="1" x14ac:dyDescent="0.25">
      <c r="A1964" s="15" t="s">
        <v>128</v>
      </c>
      <c r="B1964" s="12">
        <v>50205020</v>
      </c>
      <c r="C1964" s="16">
        <v>35000</v>
      </c>
      <c r="D1964" s="16">
        <v>17500</v>
      </c>
      <c r="E1964" s="16">
        <v>10752</v>
      </c>
      <c r="F1964" s="16">
        <f t="shared" si="245"/>
        <v>17500</v>
      </c>
      <c r="G1964" s="16">
        <f t="shared" si="245"/>
        <v>6748</v>
      </c>
    </row>
    <row r="1965" spans="1:7" ht="15" customHeight="1" x14ac:dyDescent="0.25">
      <c r="A1965" s="15" t="s">
        <v>129</v>
      </c>
      <c r="B1965" s="12">
        <v>50205020</v>
      </c>
      <c r="C1965" s="16">
        <v>96000</v>
      </c>
      <c r="D1965" s="16">
        <v>48000</v>
      </c>
      <c r="E1965" s="16">
        <v>22500</v>
      </c>
      <c r="F1965" s="16">
        <f t="shared" si="245"/>
        <v>48000</v>
      </c>
      <c r="G1965" s="16">
        <f t="shared" si="245"/>
        <v>25500</v>
      </c>
    </row>
    <row r="1966" spans="1:7" ht="15" customHeight="1" x14ac:dyDescent="0.25">
      <c r="A1966" s="15" t="s">
        <v>114</v>
      </c>
      <c r="B1966" s="12">
        <v>50213210</v>
      </c>
      <c r="C1966" s="16">
        <v>70000</v>
      </c>
      <c r="D1966" s="16">
        <v>70000</v>
      </c>
      <c r="E1966" s="16">
        <v>0</v>
      </c>
      <c r="F1966" s="16">
        <f t="shared" si="245"/>
        <v>0</v>
      </c>
      <c r="G1966" s="16">
        <f t="shared" si="245"/>
        <v>70000</v>
      </c>
    </row>
    <row r="1967" spans="1:7" ht="15" customHeight="1" x14ac:dyDescent="0.25">
      <c r="A1967" s="15" t="s">
        <v>52</v>
      </c>
      <c r="B1967" s="12">
        <v>50216020</v>
      </c>
      <c r="C1967" s="16">
        <v>10000</v>
      </c>
      <c r="D1967" s="16">
        <v>10000</v>
      </c>
      <c r="E1967" s="16">
        <v>0</v>
      </c>
      <c r="F1967" s="16">
        <f t="shared" si="245"/>
        <v>0</v>
      </c>
      <c r="G1967" s="16">
        <f t="shared" si="245"/>
        <v>10000</v>
      </c>
    </row>
    <row r="1968" spans="1:7" ht="15" customHeight="1" x14ac:dyDescent="0.25">
      <c r="A1968" s="15" t="s">
        <v>76</v>
      </c>
      <c r="B1968" s="12">
        <v>50299020</v>
      </c>
      <c r="C1968" s="16">
        <v>20000</v>
      </c>
      <c r="D1968" s="16">
        <v>20000</v>
      </c>
      <c r="E1968" s="16">
        <v>0</v>
      </c>
      <c r="F1968" s="16">
        <f t="shared" si="245"/>
        <v>0</v>
      </c>
      <c r="G1968" s="16">
        <f t="shared" si="245"/>
        <v>20000</v>
      </c>
    </row>
    <row r="1969" spans="1:7" ht="15" customHeight="1" x14ac:dyDescent="0.25">
      <c r="A1969" s="15" t="s">
        <v>77</v>
      </c>
      <c r="B1969" s="12">
        <v>50299030</v>
      </c>
      <c r="C1969" s="16">
        <v>50000</v>
      </c>
      <c r="D1969" s="16">
        <v>25000</v>
      </c>
      <c r="E1969" s="16">
        <v>0</v>
      </c>
      <c r="F1969" s="16">
        <f t="shared" si="245"/>
        <v>25000</v>
      </c>
      <c r="G1969" s="16">
        <f t="shared" si="245"/>
        <v>25000</v>
      </c>
    </row>
    <row r="1970" spans="1:7" ht="15" customHeight="1" x14ac:dyDescent="0.25">
      <c r="B1970" s="12"/>
    </row>
    <row r="1971" spans="1:7" s="18" customFormat="1" ht="15" customHeight="1" x14ac:dyDescent="0.25">
      <c r="A1971" s="18" t="s">
        <v>411</v>
      </c>
      <c r="B1971" s="19" t="s">
        <v>10</v>
      </c>
      <c r="C1971" s="20">
        <v>635250</v>
      </c>
      <c r="D1971" s="20">
        <v>625250</v>
      </c>
      <c r="E1971" s="20">
        <v>0</v>
      </c>
      <c r="F1971" s="20">
        <f t="shared" ref="F1971:G1977" si="247">C1971-D1971</f>
        <v>10000</v>
      </c>
      <c r="G1971" s="20">
        <f t="shared" si="247"/>
        <v>625250</v>
      </c>
    </row>
    <row r="1972" spans="1:7" ht="15" customHeight="1" x14ac:dyDescent="0.25">
      <c r="A1972" s="15" t="s">
        <v>57</v>
      </c>
      <c r="B1972" s="12">
        <v>50201010</v>
      </c>
      <c r="C1972" s="16">
        <v>15000</v>
      </c>
      <c r="D1972" s="16">
        <v>15000</v>
      </c>
      <c r="E1972" s="16">
        <v>0</v>
      </c>
      <c r="F1972" s="16">
        <f t="shared" si="247"/>
        <v>0</v>
      </c>
      <c r="G1972" s="16">
        <f t="shared" si="247"/>
        <v>15000</v>
      </c>
    </row>
    <row r="1973" spans="1:7" ht="15" customHeight="1" x14ac:dyDescent="0.25">
      <c r="A1973" s="15" t="s">
        <v>58</v>
      </c>
      <c r="B1973" s="12">
        <v>50202010</v>
      </c>
      <c r="C1973" s="16">
        <v>20000</v>
      </c>
      <c r="D1973" s="16">
        <v>10000</v>
      </c>
      <c r="E1973" s="16">
        <v>0</v>
      </c>
      <c r="F1973" s="16">
        <f t="shared" si="247"/>
        <v>10000</v>
      </c>
      <c r="G1973" s="16">
        <f t="shared" si="247"/>
        <v>10000</v>
      </c>
    </row>
    <row r="1974" spans="1:7" ht="15" customHeight="1" x14ac:dyDescent="0.25">
      <c r="A1974" s="15" t="s">
        <v>59</v>
      </c>
      <c r="B1974" s="12">
        <v>50203010</v>
      </c>
      <c r="C1974" s="16">
        <v>20000</v>
      </c>
      <c r="D1974" s="16">
        <v>20000</v>
      </c>
      <c r="E1974" s="16">
        <v>0</v>
      </c>
      <c r="F1974" s="16">
        <f t="shared" si="247"/>
        <v>0</v>
      </c>
      <c r="G1974" s="16">
        <f t="shared" si="247"/>
        <v>20000</v>
      </c>
    </row>
    <row r="1975" spans="1:7" ht="15" customHeight="1" x14ac:dyDescent="0.25">
      <c r="A1975" s="15" t="s">
        <v>412</v>
      </c>
      <c r="B1975" s="12">
        <v>50203040</v>
      </c>
      <c r="C1975" s="16">
        <v>530250</v>
      </c>
      <c r="D1975" s="16">
        <v>530250</v>
      </c>
      <c r="E1975" s="16">
        <v>0</v>
      </c>
      <c r="F1975" s="16">
        <f t="shared" si="247"/>
        <v>0</v>
      </c>
      <c r="G1975" s="16">
        <f t="shared" si="247"/>
        <v>530250</v>
      </c>
    </row>
    <row r="1976" spans="1:7" ht="15" customHeight="1" x14ac:dyDescent="0.25">
      <c r="A1976" s="15" t="s">
        <v>63</v>
      </c>
      <c r="B1976" s="12">
        <v>50203990</v>
      </c>
      <c r="C1976" s="16">
        <v>30000</v>
      </c>
      <c r="D1976" s="16">
        <v>30000</v>
      </c>
      <c r="E1976" s="16">
        <v>0</v>
      </c>
      <c r="F1976" s="16">
        <f t="shared" si="247"/>
        <v>0</v>
      </c>
      <c r="G1976" s="16">
        <f t="shared" si="247"/>
        <v>30000</v>
      </c>
    </row>
    <row r="1977" spans="1:7" ht="15" customHeight="1" x14ac:dyDescent="0.25">
      <c r="A1977" s="15" t="s">
        <v>77</v>
      </c>
      <c r="B1977" s="12">
        <v>50299030</v>
      </c>
      <c r="C1977" s="16">
        <v>20000</v>
      </c>
      <c r="D1977" s="16">
        <v>20000</v>
      </c>
      <c r="E1977" s="16">
        <v>0</v>
      </c>
      <c r="F1977" s="16">
        <f t="shared" si="247"/>
        <v>0</v>
      </c>
      <c r="G1977" s="16">
        <f t="shared" si="247"/>
        <v>20000</v>
      </c>
    </row>
    <row r="1978" spans="1:7" ht="15" customHeight="1" x14ac:dyDescent="0.25">
      <c r="B1978" s="12"/>
    </row>
    <row r="1979" spans="1:7" s="18" customFormat="1" ht="15" customHeight="1" x14ac:dyDescent="0.25">
      <c r="A1979" s="18" t="s">
        <v>413</v>
      </c>
      <c r="B1979" s="19" t="s">
        <v>10</v>
      </c>
      <c r="C1979" s="20">
        <v>1254750</v>
      </c>
      <c r="D1979" s="20">
        <v>716750</v>
      </c>
      <c r="E1979" s="20">
        <v>0</v>
      </c>
      <c r="F1979" s="20">
        <f t="shared" ref="F1979:G1987" si="248">C1979-D1979</f>
        <v>538000</v>
      </c>
      <c r="G1979" s="20">
        <f t="shared" si="248"/>
        <v>716750</v>
      </c>
    </row>
    <row r="1980" spans="1:7" ht="15" customHeight="1" x14ac:dyDescent="0.25">
      <c r="A1980" s="15" t="s">
        <v>57</v>
      </c>
      <c r="B1980" s="12">
        <v>50201010</v>
      </c>
      <c r="C1980" s="16">
        <v>15000</v>
      </c>
      <c r="D1980" s="16">
        <v>15000</v>
      </c>
      <c r="E1980" s="16">
        <v>0</v>
      </c>
      <c r="F1980" s="16">
        <f t="shared" si="248"/>
        <v>0</v>
      </c>
      <c r="G1980" s="16">
        <f t="shared" si="248"/>
        <v>15000</v>
      </c>
    </row>
    <row r="1981" spans="1:7" ht="15" customHeight="1" x14ac:dyDescent="0.25">
      <c r="A1981" s="15" t="s">
        <v>58</v>
      </c>
      <c r="B1981" s="12">
        <v>50202010</v>
      </c>
      <c r="C1981" s="16">
        <v>10000</v>
      </c>
      <c r="D1981" s="16">
        <v>10000</v>
      </c>
      <c r="E1981" s="16">
        <v>0</v>
      </c>
      <c r="F1981" s="16">
        <f t="shared" si="248"/>
        <v>0</v>
      </c>
      <c r="G1981" s="16">
        <f t="shared" si="248"/>
        <v>10000</v>
      </c>
    </row>
    <row r="1982" spans="1:7" ht="15" customHeight="1" x14ac:dyDescent="0.25">
      <c r="A1982" s="15" t="s">
        <v>59</v>
      </c>
      <c r="B1982" s="12">
        <v>50203010</v>
      </c>
      <c r="C1982" s="16">
        <v>5000</v>
      </c>
      <c r="D1982" s="16">
        <v>5000</v>
      </c>
      <c r="E1982" s="16">
        <v>0</v>
      </c>
      <c r="F1982" s="16">
        <f t="shared" si="248"/>
        <v>0</v>
      </c>
      <c r="G1982" s="16">
        <f t="shared" si="248"/>
        <v>5000</v>
      </c>
    </row>
    <row r="1983" spans="1:7" ht="15" customHeight="1" x14ac:dyDescent="0.25">
      <c r="A1983" s="15" t="s">
        <v>412</v>
      </c>
      <c r="B1983" s="12">
        <v>50203040</v>
      </c>
      <c r="C1983" s="16">
        <v>1039750</v>
      </c>
      <c r="D1983" s="16">
        <v>539750</v>
      </c>
      <c r="E1983" s="16">
        <v>0</v>
      </c>
      <c r="F1983" s="16">
        <f t="shared" si="248"/>
        <v>500000</v>
      </c>
      <c r="G1983" s="16">
        <f t="shared" si="248"/>
        <v>539750</v>
      </c>
    </row>
    <row r="1984" spans="1:7" ht="15" customHeight="1" x14ac:dyDescent="0.25">
      <c r="A1984" s="15" t="s">
        <v>351</v>
      </c>
      <c r="B1984" s="12">
        <v>50203070</v>
      </c>
      <c r="C1984" s="16">
        <v>95000</v>
      </c>
      <c r="D1984" s="16">
        <v>95000</v>
      </c>
      <c r="E1984" s="16">
        <v>0</v>
      </c>
      <c r="F1984" s="16">
        <f t="shared" si="248"/>
        <v>0</v>
      </c>
      <c r="G1984" s="16">
        <f t="shared" si="248"/>
        <v>95000</v>
      </c>
    </row>
    <row r="1985" spans="1:7" ht="15" customHeight="1" x14ac:dyDescent="0.25">
      <c r="A1985" s="15" t="s">
        <v>63</v>
      </c>
      <c r="B1985" s="12">
        <v>50203990</v>
      </c>
      <c r="C1985" s="16">
        <v>50000</v>
      </c>
      <c r="D1985" s="16">
        <v>21000</v>
      </c>
      <c r="E1985" s="16">
        <v>0</v>
      </c>
      <c r="F1985" s="16">
        <f t="shared" si="248"/>
        <v>29000</v>
      </c>
      <c r="G1985" s="16">
        <f t="shared" si="248"/>
        <v>21000</v>
      </c>
    </row>
    <row r="1986" spans="1:7" ht="15" customHeight="1" x14ac:dyDescent="0.25">
      <c r="A1986" s="15" t="s">
        <v>76</v>
      </c>
      <c r="B1986" s="12">
        <v>50299020</v>
      </c>
      <c r="C1986" s="16">
        <v>20000</v>
      </c>
      <c r="D1986" s="16">
        <v>20000</v>
      </c>
      <c r="E1986" s="16">
        <v>0</v>
      </c>
      <c r="F1986" s="16">
        <f t="shared" si="248"/>
        <v>0</v>
      </c>
      <c r="G1986" s="16">
        <f t="shared" si="248"/>
        <v>20000</v>
      </c>
    </row>
    <row r="1987" spans="1:7" ht="15" customHeight="1" x14ac:dyDescent="0.25">
      <c r="A1987" s="15" t="s">
        <v>77</v>
      </c>
      <c r="B1987" s="12">
        <v>50299030</v>
      </c>
      <c r="C1987" s="16">
        <v>20000</v>
      </c>
      <c r="D1987" s="16">
        <v>11000</v>
      </c>
      <c r="E1987" s="16">
        <v>0</v>
      </c>
      <c r="F1987" s="16">
        <f t="shared" si="248"/>
        <v>9000</v>
      </c>
      <c r="G1987" s="16">
        <f t="shared" si="248"/>
        <v>11000</v>
      </c>
    </row>
    <row r="1988" spans="1:7" ht="15" customHeight="1" x14ac:dyDescent="0.25">
      <c r="B1988" s="12"/>
    </row>
    <row r="1989" spans="1:7" s="18" customFormat="1" ht="15" customHeight="1" x14ac:dyDescent="0.25">
      <c r="A1989" s="18" t="s">
        <v>414</v>
      </c>
      <c r="B1989" s="19" t="s">
        <v>10</v>
      </c>
      <c r="C1989" s="20">
        <v>514500</v>
      </c>
      <c r="D1989" s="20">
        <v>514500</v>
      </c>
      <c r="E1989" s="20">
        <v>0</v>
      </c>
      <c r="F1989" s="20">
        <f t="shared" ref="F1989:G1997" si="249">C1989-D1989</f>
        <v>0</v>
      </c>
      <c r="G1989" s="20">
        <f t="shared" si="249"/>
        <v>514500</v>
      </c>
    </row>
    <row r="1990" spans="1:7" ht="15" customHeight="1" x14ac:dyDescent="0.25">
      <c r="A1990" s="15" t="s">
        <v>57</v>
      </c>
      <c r="B1990" s="12">
        <v>50201010</v>
      </c>
      <c r="C1990" s="16">
        <v>20000</v>
      </c>
      <c r="D1990" s="16">
        <v>20000</v>
      </c>
      <c r="E1990" s="16">
        <v>0</v>
      </c>
      <c r="F1990" s="16">
        <f t="shared" si="249"/>
        <v>0</v>
      </c>
      <c r="G1990" s="16">
        <f t="shared" si="249"/>
        <v>20000</v>
      </c>
    </row>
    <row r="1991" spans="1:7" ht="15" customHeight="1" x14ac:dyDescent="0.25">
      <c r="A1991" s="15" t="s">
        <v>58</v>
      </c>
      <c r="B1991" s="12">
        <v>50202010</v>
      </c>
      <c r="C1991" s="16">
        <v>50000</v>
      </c>
      <c r="D1991" s="16">
        <v>50000</v>
      </c>
      <c r="E1991" s="16">
        <v>0</v>
      </c>
      <c r="F1991" s="16">
        <f t="shared" si="249"/>
        <v>0</v>
      </c>
      <c r="G1991" s="16">
        <f t="shared" si="249"/>
        <v>50000</v>
      </c>
    </row>
    <row r="1992" spans="1:7" ht="15" customHeight="1" x14ac:dyDescent="0.25">
      <c r="A1992" s="15" t="s">
        <v>412</v>
      </c>
      <c r="B1992" s="12">
        <v>50203040</v>
      </c>
      <c r="C1992" s="16">
        <v>200000</v>
      </c>
      <c r="D1992" s="16">
        <v>200000</v>
      </c>
      <c r="E1992" s="16">
        <v>0</v>
      </c>
      <c r="F1992" s="16">
        <f t="shared" si="249"/>
        <v>0</v>
      </c>
      <c r="G1992" s="16">
        <f t="shared" si="249"/>
        <v>200000</v>
      </c>
    </row>
    <row r="1993" spans="1:7" ht="15" customHeight="1" x14ac:dyDescent="0.25">
      <c r="A1993" s="15" t="s">
        <v>392</v>
      </c>
      <c r="B1993" s="12">
        <v>50203100</v>
      </c>
      <c r="C1993" s="16">
        <v>50000</v>
      </c>
      <c r="D1993" s="16">
        <v>50000</v>
      </c>
      <c r="E1993" s="16">
        <v>0</v>
      </c>
      <c r="F1993" s="16">
        <f t="shared" si="249"/>
        <v>0</v>
      </c>
      <c r="G1993" s="16">
        <f t="shared" si="249"/>
        <v>50000</v>
      </c>
    </row>
    <row r="1994" spans="1:7" ht="15" customHeight="1" x14ac:dyDescent="0.25">
      <c r="A1994" s="15" t="s">
        <v>62</v>
      </c>
      <c r="B1994" s="12">
        <v>50203210</v>
      </c>
      <c r="C1994" s="16">
        <v>24500</v>
      </c>
      <c r="D1994" s="16">
        <v>24500</v>
      </c>
      <c r="E1994" s="16">
        <v>0</v>
      </c>
      <c r="F1994" s="16">
        <f t="shared" si="249"/>
        <v>0</v>
      </c>
      <c r="G1994" s="16">
        <f t="shared" si="249"/>
        <v>24500</v>
      </c>
    </row>
    <row r="1995" spans="1:7" ht="15" customHeight="1" x14ac:dyDescent="0.25">
      <c r="A1995" s="15" t="s">
        <v>111</v>
      </c>
      <c r="B1995" s="12">
        <v>50203220</v>
      </c>
      <c r="C1995" s="16">
        <v>25000</v>
      </c>
      <c r="D1995" s="16">
        <v>25000</v>
      </c>
      <c r="E1995" s="16">
        <v>0</v>
      </c>
      <c r="F1995" s="16">
        <f t="shared" si="249"/>
        <v>0</v>
      </c>
      <c r="G1995" s="16">
        <f t="shared" si="249"/>
        <v>25000</v>
      </c>
    </row>
    <row r="1996" spans="1:7" ht="15" customHeight="1" x14ac:dyDescent="0.25">
      <c r="A1996" s="15" t="s">
        <v>63</v>
      </c>
      <c r="B1996" s="12">
        <v>50203990</v>
      </c>
      <c r="C1996" s="16">
        <v>75000</v>
      </c>
      <c r="D1996" s="16">
        <v>75000</v>
      </c>
      <c r="E1996" s="16">
        <v>0</v>
      </c>
      <c r="F1996" s="16">
        <f t="shared" si="249"/>
        <v>0</v>
      </c>
      <c r="G1996" s="16">
        <f t="shared" si="249"/>
        <v>75000</v>
      </c>
    </row>
    <row r="1997" spans="1:7" ht="15" customHeight="1" x14ac:dyDescent="0.25">
      <c r="A1997" s="15" t="s">
        <v>77</v>
      </c>
      <c r="B1997" s="12">
        <v>50299030</v>
      </c>
      <c r="C1997" s="16">
        <v>70000</v>
      </c>
      <c r="D1997" s="16">
        <v>70000</v>
      </c>
      <c r="E1997" s="16">
        <v>0</v>
      </c>
      <c r="F1997" s="16">
        <f t="shared" si="249"/>
        <v>0</v>
      </c>
      <c r="G1997" s="16">
        <f t="shared" si="249"/>
        <v>70000</v>
      </c>
    </row>
    <row r="1998" spans="1:7" ht="15" customHeight="1" x14ac:dyDescent="0.25">
      <c r="B1998" s="12"/>
    </row>
    <row r="1999" spans="1:7" s="18" customFormat="1" ht="15" customHeight="1" x14ac:dyDescent="0.25">
      <c r="A1999" s="18" t="s">
        <v>415</v>
      </c>
      <c r="B1999" s="19" t="s">
        <v>10</v>
      </c>
      <c r="C1999" s="20">
        <v>6814500</v>
      </c>
      <c r="D1999" s="20">
        <v>6782500</v>
      </c>
      <c r="E1999" s="20">
        <v>110279.05</v>
      </c>
      <c r="F1999" s="20">
        <f t="shared" ref="F1999:G2011" si="250">C1999-D1999</f>
        <v>32000</v>
      </c>
      <c r="G1999" s="20">
        <f t="shared" si="250"/>
        <v>6672220.9500000002</v>
      </c>
    </row>
    <row r="2000" spans="1:7" ht="15" customHeight="1" x14ac:dyDescent="0.25">
      <c r="A2000" s="15" t="s">
        <v>57</v>
      </c>
      <c r="B2000" s="12">
        <v>50201010</v>
      </c>
      <c r="C2000" s="16">
        <v>15000</v>
      </c>
      <c r="D2000" s="16">
        <v>15000</v>
      </c>
      <c r="E2000" s="16">
        <v>0</v>
      </c>
      <c r="F2000" s="16">
        <f t="shared" si="250"/>
        <v>0</v>
      </c>
      <c r="G2000" s="16">
        <f t="shared" si="250"/>
        <v>15000</v>
      </c>
    </row>
    <row r="2001" spans="1:7" ht="15" customHeight="1" x14ac:dyDescent="0.25">
      <c r="A2001" s="15" t="s">
        <v>58</v>
      </c>
      <c r="B2001" s="12">
        <v>50202010</v>
      </c>
      <c r="C2001" s="16">
        <v>15000</v>
      </c>
      <c r="D2001" s="16">
        <v>15000</v>
      </c>
      <c r="E2001" s="16">
        <v>0</v>
      </c>
      <c r="F2001" s="16">
        <f t="shared" si="250"/>
        <v>0</v>
      </c>
      <c r="G2001" s="16">
        <f t="shared" si="250"/>
        <v>15000</v>
      </c>
    </row>
    <row r="2002" spans="1:7" ht="15" customHeight="1" x14ac:dyDescent="0.25">
      <c r="A2002" s="15" t="s">
        <v>59</v>
      </c>
      <c r="B2002" s="12">
        <v>50203010</v>
      </c>
      <c r="C2002" s="16">
        <v>10000</v>
      </c>
      <c r="D2002" s="16">
        <v>10000</v>
      </c>
      <c r="E2002" s="16">
        <v>0</v>
      </c>
      <c r="F2002" s="16">
        <f t="shared" si="250"/>
        <v>0</v>
      </c>
      <c r="G2002" s="16">
        <f t="shared" si="250"/>
        <v>10000</v>
      </c>
    </row>
    <row r="2003" spans="1:7" ht="15" customHeight="1" x14ac:dyDescent="0.25">
      <c r="A2003" s="15" t="s">
        <v>412</v>
      </c>
      <c r="B2003" s="12">
        <v>50203040</v>
      </c>
      <c r="C2003" s="16">
        <v>5324500</v>
      </c>
      <c r="D2003" s="16">
        <v>5324500</v>
      </c>
      <c r="E2003" s="16">
        <v>0</v>
      </c>
      <c r="F2003" s="16">
        <f t="shared" si="250"/>
        <v>0</v>
      </c>
      <c r="G2003" s="16">
        <f t="shared" si="250"/>
        <v>5324500</v>
      </c>
    </row>
    <row r="2004" spans="1:7" ht="15" customHeight="1" x14ac:dyDescent="0.25">
      <c r="A2004" s="15" t="s">
        <v>392</v>
      </c>
      <c r="B2004" s="12">
        <v>50203100</v>
      </c>
      <c r="C2004" s="16">
        <v>230000</v>
      </c>
      <c r="D2004" s="16">
        <v>198000</v>
      </c>
      <c r="E2004" s="16">
        <v>0</v>
      </c>
      <c r="F2004" s="16">
        <f t="shared" si="250"/>
        <v>32000</v>
      </c>
      <c r="G2004" s="16">
        <f t="shared" si="250"/>
        <v>198000</v>
      </c>
    </row>
    <row r="2005" spans="1:7" ht="15" customHeight="1" x14ac:dyDescent="0.25">
      <c r="A2005" s="15" t="s">
        <v>62</v>
      </c>
      <c r="B2005" s="12">
        <v>50203210</v>
      </c>
      <c r="C2005" s="16">
        <v>25000</v>
      </c>
      <c r="D2005" s="16">
        <v>25000</v>
      </c>
      <c r="E2005" s="16">
        <v>0</v>
      </c>
      <c r="F2005" s="16">
        <f t="shared" si="250"/>
        <v>0</v>
      </c>
      <c r="G2005" s="16">
        <f t="shared" si="250"/>
        <v>25000</v>
      </c>
    </row>
    <row r="2006" spans="1:7" ht="15" customHeight="1" x14ac:dyDescent="0.25">
      <c r="A2006" s="15" t="s">
        <v>111</v>
      </c>
      <c r="B2006" s="12">
        <v>50203220</v>
      </c>
      <c r="C2006" s="16">
        <v>6000</v>
      </c>
      <c r="D2006" s="16">
        <v>6000</v>
      </c>
      <c r="E2006" s="16">
        <v>0</v>
      </c>
      <c r="F2006" s="16">
        <f t="shared" si="250"/>
        <v>0</v>
      </c>
      <c r="G2006" s="16">
        <f t="shared" si="250"/>
        <v>6000</v>
      </c>
    </row>
    <row r="2007" spans="1:7" ht="15" customHeight="1" x14ac:dyDescent="0.25">
      <c r="A2007" s="15" t="s">
        <v>63</v>
      </c>
      <c r="B2007" s="12">
        <v>50203990</v>
      </c>
      <c r="C2007" s="16">
        <v>169000</v>
      </c>
      <c r="D2007" s="16">
        <v>169000</v>
      </c>
      <c r="E2007" s="16">
        <v>0</v>
      </c>
      <c r="F2007" s="16">
        <f t="shared" si="250"/>
        <v>0</v>
      </c>
      <c r="G2007" s="16">
        <f t="shared" si="250"/>
        <v>169000</v>
      </c>
    </row>
    <row r="2008" spans="1:7" ht="15" customHeight="1" x14ac:dyDescent="0.25">
      <c r="A2008" s="15" t="s">
        <v>147</v>
      </c>
      <c r="B2008" s="12">
        <v>50204020</v>
      </c>
      <c r="C2008" s="16">
        <v>500000</v>
      </c>
      <c r="D2008" s="16">
        <v>500000</v>
      </c>
      <c r="E2008" s="16">
        <v>110279.05</v>
      </c>
      <c r="F2008" s="16">
        <f t="shared" si="250"/>
        <v>0</v>
      </c>
      <c r="G2008" s="16">
        <f t="shared" si="250"/>
        <v>389720.95</v>
      </c>
    </row>
    <row r="2009" spans="1:7" ht="15" customHeight="1" x14ac:dyDescent="0.25">
      <c r="A2009" s="15" t="s">
        <v>43</v>
      </c>
      <c r="B2009" s="12">
        <v>50212990</v>
      </c>
      <c r="C2009" s="16">
        <v>100000</v>
      </c>
      <c r="D2009" s="16">
        <v>100000</v>
      </c>
      <c r="E2009" s="16">
        <v>0</v>
      </c>
      <c r="F2009" s="16">
        <f t="shared" si="250"/>
        <v>0</v>
      </c>
      <c r="G2009" s="16">
        <f t="shared" si="250"/>
        <v>100000</v>
      </c>
    </row>
    <row r="2010" spans="1:7" ht="15" customHeight="1" x14ac:dyDescent="0.25">
      <c r="A2010" s="15" t="s">
        <v>97</v>
      </c>
      <c r="B2010" s="12">
        <v>50213040</v>
      </c>
      <c r="C2010" s="16">
        <v>400000</v>
      </c>
      <c r="D2010" s="16">
        <v>400000</v>
      </c>
      <c r="E2010" s="16">
        <v>0</v>
      </c>
      <c r="F2010" s="16">
        <f t="shared" si="250"/>
        <v>0</v>
      </c>
      <c r="G2010" s="16">
        <f t="shared" si="250"/>
        <v>400000</v>
      </c>
    </row>
    <row r="2011" spans="1:7" ht="15" customHeight="1" x14ac:dyDescent="0.25">
      <c r="A2011" s="15" t="s">
        <v>77</v>
      </c>
      <c r="B2011" s="12">
        <v>50299030</v>
      </c>
      <c r="C2011" s="16">
        <v>20000</v>
      </c>
      <c r="D2011" s="16">
        <v>20000</v>
      </c>
      <c r="E2011" s="16">
        <v>0</v>
      </c>
      <c r="F2011" s="16">
        <f t="shared" si="250"/>
        <v>0</v>
      </c>
      <c r="G2011" s="16">
        <f t="shared" si="250"/>
        <v>20000</v>
      </c>
    </row>
    <row r="2012" spans="1:7" ht="15" customHeight="1" x14ac:dyDescent="0.25">
      <c r="B2012" s="12"/>
    </row>
    <row r="2013" spans="1:7" ht="15" customHeight="1" x14ac:dyDescent="0.25">
      <c r="A2013" s="18" t="s">
        <v>416</v>
      </c>
      <c r="B2013" s="19">
        <v>8731</v>
      </c>
      <c r="C2013" s="20">
        <v>34697393</v>
      </c>
      <c r="D2013" s="20">
        <v>31660985.5</v>
      </c>
      <c r="E2013" s="20">
        <v>6124119.0199999996</v>
      </c>
      <c r="F2013" s="20">
        <f t="shared" ref="F2013:G2029" si="251">C2013-D2013</f>
        <v>3036407.5</v>
      </c>
      <c r="G2013" s="20">
        <f t="shared" si="251"/>
        <v>25536866.48</v>
      </c>
    </row>
    <row r="2014" spans="1:7" s="18" customFormat="1" ht="15" customHeight="1" x14ac:dyDescent="0.25">
      <c r="A2014" s="18" t="s">
        <v>22</v>
      </c>
      <c r="B2014" s="19">
        <v>100</v>
      </c>
      <c r="C2014" s="20">
        <v>25514578</v>
      </c>
      <c r="D2014" s="20">
        <v>25514578</v>
      </c>
      <c r="E2014" s="20">
        <v>4594034.78</v>
      </c>
      <c r="F2014" s="20">
        <f t="shared" si="251"/>
        <v>0</v>
      </c>
      <c r="G2014" s="20">
        <f t="shared" si="251"/>
        <v>20920543.219999999</v>
      </c>
    </row>
    <row r="2015" spans="1:7" ht="15" customHeight="1" x14ac:dyDescent="0.25">
      <c r="A2015" s="15" t="s">
        <v>23</v>
      </c>
      <c r="B2015" s="12">
        <v>50101010</v>
      </c>
      <c r="C2015" s="16">
        <v>17626668</v>
      </c>
      <c r="D2015" s="16">
        <v>17626668</v>
      </c>
      <c r="E2015" s="16">
        <v>3547205.11</v>
      </c>
      <c r="F2015" s="16">
        <f t="shared" si="251"/>
        <v>0</v>
      </c>
      <c r="G2015" s="16">
        <f t="shared" si="251"/>
        <v>14079462.890000001</v>
      </c>
    </row>
    <row r="2016" spans="1:7" ht="15" customHeight="1" x14ac:dyDescent="0.25">
      <c r="A2016" s="15" t="s">
        <v>25</v>
      </c>
      <c r="B2016" s="12">
        <v>50102010</v>
      </c>
      <c r="C2016" s="16">
        <v>888000</v>
      </c>
      <c r="D2016" s="16">
        <v>888000</v>
      </c>
      <c r="E2016" s="16">
        <v>174000</v>
      </c>
      <c r="F2016" s="16">
        <f t="shared" si="251"/>
        <v>0</v>
      </c>
      <c r="G2016" s="16">
        <f t="shared" si="251"/>
        <v>714000</v>
      </c>
    </row>
    <row r="2017" spans="1:7" ht="15" customHeight="1" x14ac:dyDescent="0.25">
      <c r="A2017" s="15" t="s">
        <v>26</v>
      </c>
      <c r="B2017" s="12">
        <v>50102020</v>
      </c>
      <c r="C2017" s="16">
        <v>216000</v>
      </c>
      <c r="D2017" s="16">
        <v>216000</v>
      </c>
      <c r="E2017" s="16">
        <v>54000</v>
      </c>
      <c r="F2017" s="16">
        <f t="shared" si="251"/>
        <v>0</v>
      </c>
      <c r="G2017" s="16">
        <f t="shared" si="251"/>
        <v>162000</v>
      </c>
    </row>
    <row r="2018" spans="1:7" ht="15" customHeight="1" x14ac:dyDescent="0.25">
      <c r="A2018" s="15" t="s">
        <v>27</v>
      </c>
      <c r="B2018" s="12">
        <v>50102030</v>
      </c>
      <c r="C2018" s="16">
        <v>216000</v>
      </c>
      <c r="D2018" s="16">
        <v>216000</v>
      </c>
      <c r="E2018" s="16">
        <v>17000</v>
      </c>
      <c r="F2018" s="16">
        <f t="shared" si="251"/>
        <v>0</v>
      </c>
      <c r="G2018" s="16">
        <f t="shared" si="251"/>
        <v>199000</v>
      </c>
    </row>
    <row r="2019" spans="1:7" ht="15" customHeight="1" x14ac:dyDescent="0.25">
      <c r="A2019" s="15" t="s">
        <v>28</v>
      </c>
      <c r="B2019" s="12">
        <v>50102040</v>
      </c>
      <c r="C2019" s="16">
        <v>259000</v>
      </c>
      <c r="D2019" s="16">
        <v>259000</v>
      </c>
      <c r="E2019" s="16">
        <v>203000</v>
      </c>
      <c r="F2019" s="16">
        <f t="shared" si="251"/>
        <v>0</v>
      </c>
      <c r="G2019" s="16">
        <f t="shared" si="251"/>
        <v>56000</v>
      </c>
    </row>
    <row r="2020" spans="1:7" ht="15" customHeight="1" x14ac:dyDescent="0.25">
      <c r="A2020" s="15" t="s">
        <v>30</v>
      </c>
      <c r="B2020" s="12">
        <v>50102120</v>
      </c>
      <c r="C2020" s="16">
        <v>60000</v>
      </c>
      <c r="D2020" s="16">
        <v>60000</v>
      </c>
      <c r="E2020" s="16">
        <v>60000</v>
      </c>
      <c r="F2020" s="16">
        <f t="shared" si="251"/>
        <v>0</v>
      </c>
      <c r="G2020" s="16">
        <f t="shared" si="251"/>
        <v>0</v>
      </c>
    </row>
    <row r="2021" spans="1:7" ht="15" customHeight="1" x14ac:dyDescent="0.25">
      <c r="A2021" s="15" t="s">
        <v>32</v>
      </c>
      <c r="B2021" s="12">
        <v>50102140</v>
      </c>
      <c r="C2021" s="16">
        <v>1468889</v>
      </c>
      <c r="D2021" s="16">
        <v>1468889</v>
      </c>
      <c r="E2021" s="16">
        <v>0</v>
      </c>
      <c r="F2021" s="16">
        <f t="shared" si="251"/>
        <v>0</v>
      </c>
      <c r="G2021" s="16">
        <f t="shared" si="251"/>
        <v>1468889</v>
      </c>
    </row>
    <row r="2022" spans="1:7" ht="15" customHeight="1" x14ac:dyDescent="0.25">
      <c r="A2022" s="15" t="s">
        <v>33</v>
      </c>
      <c r="B2022" s="12">
        <v>50102150</v>
      </c>
      <c r="C2022" s="16">
        <v>185000</v>
      </c>
      <c r="D2022" s="16">
        <v>185000</v>
      </c>
      <c r="E2022" s="16">
        <v>0</v>
      </c>
      <c r="F2022" s="16">
        <f t="shared" si="251"/>
        <v>0</v>
      </c>
      <c r="G2022" s="16">
        <f t="shared" si="251"/>
        <v>185000</v>
      </c>
    </row>
    <row r="2023" spans="1:7" ht="15" customHeight="1" x14ac:dyDescent="0.25">
      <c r="A2023" s="15" t="s">
        <v>94</v>
      </c>
      <c r="B2023" s="12">
        <v>50102990</v>
      </c>
      <c r="C2023" s="16">
        <v>259000</v>
      </c>
      <c r="D2023" s="16">
        <v>259000</v>
      </c>
      <c r="E2023" s="16">
        <v>0</v>
      </c>
      <c r="F2023" s="16">
        <f t="shared" si="251"/>
        <v>0</v>
      </c>
      <c r="G2023" s="16">
        <f t="shared" si="251"/>
        <v>259000</v>
      </c>
    </row>
    <row r="2024" spans="1:7" ht="15" customHeight="1" x14ac:dyDescent="0.25">
      <c r="A2024" s="15" t="s">
        <v>152</v>
      </c>
      <c r="B2024" s="12">
        <v>50102990</v>
      </c>
      <c r="C2024" s="16">
        <v>1468889</v>
      </c>
      <c r="D2024" s="16">
        <v>1468889</v>
      </c>
      <c r="E2024" s="16">
        <v>0</v>
      </c>
      <c r="F2024" s="16">
        <f t="shared" si="251"/>
        <v>0</v>
      </c>
      <c r="G2024" s="16">
        <f t="shared" si="251"/>
        <v>1468889</v>
      </c>
    </row>
    <row r="2025" spans="1:7" ht="15" customHeight="1" x14ac:dyDescent="0.25">
      <c r="A2025" s="15" t="s">
        <v>36</v>
      </c>
      <c r="B2025" s="12">
        <v>50103010</v>
      </c>
      <c r="C2025" s="16">
        <v>2115201</v>
      </c>
      <c r="D2025" s="16">
        <v>2115201</v>
      </c>
      <c r="E2025" s="16">
        <v>425713.38</v>
      </c>
      <c r="F2025" s="16">
        <f t="shared" si="251"/>
        <v>0</v>
      </c>
      <c r="G2025" s="16">
        <f t="shared" si="251"/>
        <v>1689487.62</v>
      </c>
    </row>
    <row r="2026" spans="1:7" ht="15" customHeight="1" x14ac:dyDescent="0.25">
      <c r="A2026" s="15" t="s">
        <v>37</v>
      </c>
      <c r="B2026" s="12">
        <v>50103020</v>
      </c>
      <c r="C2026" s="16">
        <v>88800</v>
      </c>
      <c r="D2026" s="16">
        <v>88800</v>
      </c>
      <c r="E2026" s="16">
        <v>17400</v>
      </c>
      <c r="F2026" s="16">
        <f t="shared" si="251"/>
        <v>0</v>
      </c>
      <c r="G2026" s="16">
        <f t="shared" si="251"/>
        <v>71400</v>
      </c>
    </row>
    <row r="2027" spans="1:7" ht="15" customHeight="1" x14ac:dyDescent="0.25">
      <c r="A2027" s="15" t="s">
        <v>38</v>
      </c>
      <c r="B2027" s="12">
        <v>50103030</v>
      </c>
      <c r="C2027" s="16">
        <v>433731</v>
      </c>
      <c r="D2027" s="16">
        <v>433731</v>
      </c>
      <c r="E2027" s="16">
        <v>87016.29</v>
      </c>
      <c r="F2027" s="16">
        <f t="shared" si="251"/>
        <v>0</v>
      </c>
      <c r="G2027" s="16">
        <f t="shared" si="251"/>
        <v>346714.71</v>
      </c>
    </row>
    <row r="2028" spans="1:7" ht="15" customHeight="1" x14ac:dyDescent="0.25">
      <c r="A2028" s="15" t="s">
        <v>39</v>
      </c>
      <c r="B2028" s="12">
        <v>50103040</v>
      </c>
      <c r="C2028" s="16">
        <v>44400</v>
      </c>
      <c r="D2028" s="16">
        <v>44400</v>
      </c>
      <c r="E2028" s="16">
        <v>8700</v>
      </c>
      <c r="F2028" s="16">
        <f t="shared" si="251"/>
        <v>0</v>
      </c>
      <c r="G2028" s="16">
        <f t="shared" si="251"/>
        <v>35700</v>
      </c>
    </row>
    <row r="2029" spans="1:7" ht="15" customHeight="1" x14ac:dyDescent="0.25">
      <c r="A2029" s="15" t="s">
        <v>96</v>
      </c>
      <c r="B2029" s="12">
        <v>50104990</v>
      </c>
      <c r="C2029" s="16">
        <v>185000</v>
      </c>
      <c r="D2029" s="16">
        <v>185000</v>
      </c>
      <c r="E2029" s="16">
        <v>0</v>
      </c>
      <c r="F2029" s="16">
        <f t="shared" si="251"/>
        <v>0</v>
      </c>
      <c r="G2029" s="16">
        <f t="shared" si="251"/>
        <v>185000</v>
      </c>
    </row>
    <row r="2030" spans="1:7" ht="15" customHeight="1" x14ac:dyDescent="0.25">
      <c r="B2030" s="12"/>
    </row>
    <row r="2031" spans="1:7" s="18" customFormat="1" ht="15" customHeight="1" x14ac:dyDescent="0.25">
      <c r="A2031" s="18" t="s">
        <v>41</v>
      </c>
      <c r="B2031" s="19">
        <v>200</v>
      </c>
      <c r="C2031" s="20">
        <v>9182815</v>
      </c>
      <c r="D2031" s="20">
        <v>6146407.5</v>
      </c>
      <c r="E2031" s="20">
        <v>1530084.24</v>
      </c>
      <c r="F2031" s="20">
        <f t="shared" ref="F2031:G2048" si="252">C2031-D2031</f>
        <v>3036407.5</v>
      </c>
      <c r="G2031" s="20">
        <f t="shared" si="252"/>
        <v>4616323.26</v>
      </c>
    </row>
    <row r="2032" spans="1:7" s="18" customFormat="1" ht="15" customHeight="1" x14ac:dyDescent="0.25">
      <c r="A2032" s="21" t="s">
        <v>674</v>
      </c>
      <c r="B2032" s="19"/>
      <c r="C2032" s="20">
        <f>SUM(C2033:C2048)</f>
        <v>4312431</v>
      </c>
      <c r="D2032" s="20">
        <f t="shared" ref="D2032:E2032" si="253">SUM(D2033:D2048)</f>
        <v>2697215.5</v>
      </c>
      <c r="E2032" s="20">
        <f t="shared" si="253"/>
        <v>816743.56</v>
      </c>
      <c r="F2032" s="20">
        <f t="shared" si="252"/>
        <v>1615215.5</v>
      </c>
      <c r="G2032" s="20">
        <f t="shared" si="252"/>
        <v>1880471.94</v>
      </c>
    </row>
    <row r="2033" spans="1:7" ht="15" customHeight="1" x14ac:dyDescent="0.25">
      <c r="A2033" s="15" t="s">
        <v>57</v>
      </c>
      <c r="B2033" s="12">
        <v>50201010</v>
      </c>
      <c r="C2033" s="16">
        <v>100000</v>
      </c>
      <c r="D2033" s="16">
        <v>75000</v>
      </c>
      <c r="E2033" s="16">
        <v>6420</v>
      </c>
      <c r="F2033" s="16">
        <f t="shared" si="252"/>
        <v>25000</v>
      </c>
      <c r="G2033" s="16">
        <f t="shared" si="252"/>
        <v>68580</v>
      </c>
    </row>
    <row r="2034" spans="1:7" ht="15" customHeight="1" x14ac:dyDescent="0.25">
      <c r="A2034" s="15" t="s">
        <v>58</v>
      </c>
      <c r="B2034" s="12">
        <v>50202010</v>
      </c>
      <c r="C2034" s="16">
        <v>100000</v>
      </c>
      <c r="D2034" s="16">
        <v>50000</v>
      </c>
      <c r="E2034" s="16">
        <v>13000</v>
      </c>
      <c r="F2034" s="16">
        <f t="shared" si="252"/>
        <v>50000</v>
      </c>
      <c r="G2034" s="16">
        <f t="shared" si="252"/>
        <v>37000</v>
      </c>
    </row>
    <row r="2035" spans="1:7" ht="15" customHeight="1" x14ac:dyDescent="0.25">
      <c r="A2035" s="15" t="s">
        <v>59</v>
      </c>
      <c r="B2035" s="12">
        <v>50203010</v>
      </c>
      <c r="C2035" s="16">
        <v>250000</v>
      </c>
      <c r="D2035" s="16">
        <v>250000</v>
      </c>
      <c r="E2035" s="16">
        <v>0</v>
      </c>
      <c r="F2035" s="16">
        <f t="shared" si="252"/>
        <v>0</v>
      </c>
      <c r="G2035" s="16">
        <f t="shared" si="252"/>
        <v>250000</v>
      </c>
    </row>
    <row r="2036" spans="1:7" ht="15" customHeight="1" x14ac:dyDescent="0.25">
      <c r="A2036" s="15" t="s">
        <v>75</v>
      </c>
      <c r="B2036" s="12">
        <v>50203090</v>
      </c>
      <c r="C2036" s="16">
        <v>2636431</v>
      </c>
      <c r="D2036" s="16">
        <v>1318215.5</v>
      </c>
      <c r="E2036" s="16">
        <v>565631.9</v>
      </c>
      <c r="F2036" s="16">
        <f t="shared" si="252"/>
        <v>1318215.5</v>
      </c>
      <c r="G2036" s="16">
        <f t="shared" si="252"/>
        <v>752583.6</v>
      </c>
    </row>
    <row r="2037" spans="1:7" ht="15" customHeight="1" x14ac:dyDescent="0.25">
      <c r="A2037" s="15" t="s">
        <v>62</v>
      </c>
      <c r="B2037" s="12">
        <v>50203210</v>
      </c>
      <c r="C2037" s="16">
        <v>130000</v>
      </c>
      <c r="D2037" s="16">
        <v>130000</v>
      </c>
      <c r="E2037" s="16">
        <v>0</v>
      </c>
      <c r="F2037" s="16">
        <f t="shared" si="252"/>
        <v>0</v>
      </c>
      <c r="G2037" s="16">
        <f t="shared" si="252"/>
        <v>130000</v>
      </c>
    </row>
    <row r="2038" spans="1:7" ht="15" customHeight="1" x14ac:dyDescent="0.25">
      <c r="A2038" s="15" t="s">
        <v>111</v>
      </c>
      <c r="B2038" s="12">
        <v>50203220</v>
      </c>
      <c r="C2038" s="16">
        <v>50000</v>
      </c>
      <c r="D2038" s="16">
        <v>50000</v>
      </c>
      <c r="E2038" s="16">
        <v>0</v>
      </c>
      <c r="F2038" s="16">
        <f t="shared" si="252"/>
        <v>0</v>
      </c>
      <c r="G2038" s="16">
        <f t="shared" si="252"/>
        <v>50000</v>
      </c>
    </row>
    <row r="2039" spans="1:7" ht="15" customHeight="1" x14ac:dyDescent="0.25">
      <c r="A2039" s="15" t="s">
        <v>63</v>
      </c>
      <c r="B2039" s="12">
        <v>50203990</v>
      </c>
      <c r="C2039" s="16">
        <v>60000</v>
      </c>
      <c r="D2039" s="16">
        <v>60000</v>
      </c>
      <c r="E2039" s="16">
        <v>0</v>
      </c>
      <c r="F2039" s="16">
        <f t="shared" si="252"/>
        <v>0</v>
      </c>
      <c r="G2039" s="16">
        <f t="shared" si="252"/>
        <v>60000</v>
      </c>
    </row>
    <row r="2040" spans="1:7" ht="15" customHeight="1" x14ac:dyDescent="0.25">
      <c r="A2040" s="15" t="s">
        <v>64</v>
      </c>
      <c r="B2040" s="12">
        <v>50204010</v>
      </c>
      <c r="C2040" s="16">
        <v>25000</v>
      </c>
      <c r="D2040" s="16">
        <v>25000</v>
      </c>
      <c r="E2040" s="16">
        <v>24360</v>
      </c>
      <c r="F2040" s="16">
        <f t="shared" si="252"/>
        <v>0</v>
      </c>
      <c r="G2040" s="16">
        <f t="shared" si="252"/>
        <v>640</v>
      </c>
    </row>
    <row r="2041" spans="1:7" ht="15" customHeight="1" x14ac:dyDescent="0.25">
      <c r="A2041" s="15" t="s">
        <v>147</v>
      </c>
      <c r="B2041" s="12">
        <v>50204020</v>
      </c>
      <c r="C2041" s="16">
        <v>480000</v>
      </c>
      <c r="D2041" s="16">
        <v>300000</v>
      </c>
      <c r="E2041" s="16">
        <v>75996.27</v>
      </c>
      <c r="F2041" s="16">
        <f t="shared" si="252"/>
        <v>180000</v>
      </c>
      <c r="G2041" s="16">
        <f t="shared" si="252"/>
        <v>224003.72999999998</v>
      </c>
    </row>
    <row r="2042" spans="1:7" ht="15" customHeight="1" x14ac:dyDescent="0.25">
      <c r="A2042" s="15" t="s">
        <v>128</v>
      </c>
      <c r="B2042" s="12">
        <v>50205020</v>
      </c>
      <c r="C2042" s="16">
        <v>28000</v>
      </c>
      <c r="D2042" s="16">
        <v>28000</v>
      </c>
      <c r="E2042" s="16">
        <v>6317.39</v>
      </c>
      <c r="F2042" s="16">
        <f t="shared" si="252"/>
        <v>0</v>
      </c>
      <c r="G2042" s="16">
        <f t="shared" si="252"/>
        <v>21682.61</v>
      </c>
    </row>
    <row r="2043" spans="1:7" ht="15" customHeight="1" x14ac:dyDescent="0.25">
      <c r="A2043" s="15" t="s">
        <v>129</v>
      </c>
      <c r="B2043" s="12">
        <v>50205020</v>
      </c>
      <c r="C2043" s="16">
        <v>108000</v>
      </c>
      <c r="D2043" s="16">
        <v>66000</v>
      </c>
      <c r="E2043" s="16">
        <v>24000</v>
      </c>
      <c r="F2043" s="16">
        <f t="shared" si="252"/>
        <v>42000</v>
      </c>
      <c r="G2043" s="16">
        <f t="shared" si="252"/>
        <v>42000</v>
      </c>
    </row>
    <row r="2044" spans="1:7" ht="15" customHeight="1" x14ac:dyDescent="0.25">
      <c r="A2044" s="15" t="s">
        <v>43</v>
      </c>
      <c r="B2044" s="12">
        <v>50212990</v>
      </c>
      <c r="C2044" s="16">
        <v>10000</v>
      </c>
      <c r="D2044" s="16">
        <v>10000</v>
      </c>
      <c r="E2044" s="16">
        <v>0</v>
      </c>
      <c r="F2044" s="16">
        <f t="shared" si="252"/>
        <v>0</v>
      </c>
      <c r="G2044" s="16">
        <f t="shared" si="252"/>
        <v>10000</v>
      </c>
    </row>
    <row r="2045" spans="1:7" ht="15" customHeight="1" x14ac:dyDescent="0.25">
      <c r="A2045" s="15" t="s">
        <v>97</v>
      </c>
      <c r="B2045" s="12">
        <v>50213040</v>
      </c>
      <c r="C2045" s="16">
        <v>100000</v>
      </c>
      <c r="D2045" s="16">
        <v>100000</v>
      </c>
      <c r="E2045" s="16">
        <v>0</v>
      </c>
      <c r="F2045" s="16">
        <f t="shared" si="252"/>
        <v>0</v>
      </c>
      <c r="G2045" s="16">
        <f t="shared" si="252"/>
        <v>100000</v>
      </c>
    </row>
    <row r="2046" spans="1:7" ht="15" customHeight="1" x14ac:dyDescent="0.25">
      <c r="A2046" s="15" t="s">
        <v>52</v>
      </c>
      <c r="B2046" s="12">
        <v>50216020</v>
      </c>
      <c r="C2046" s="16">
        <v>5000</v>
      </c>
      <c r="D2046" s="16">
        <v>5000</v>
      </c>
      <c r="E2046" s="16">
        <v>0</v>
      </c>
      <c r="F2046" s="16">
        <f t="shared" si="252"/>
        <v>0</v>
      </c>
      <c r="G2046" s="16">
        <f t="shared" si="252"/>
        <v>5000</v>
      </c>
    </row>
    <row r="2047" spans="1:7" ht="15" customHeight="1" x14ac:dyDescent="0.25">
      <c r="A2047" s="15" t="s">
        <v>76</v>
      </c>
      <c r="B2047" s="12">
        <v>50299020</v>
      </c>
      <c r="C2047" s="16">
        <v>80000</v>
      </c>
      <c r="D2047" s="16">
        <v>80000</v>
      </c>
      <c r="E2047" s="16">
        <v>4188</v>
      </c>
      <c r="F2047" s="16">
        <f t="shared" si="252"/>
        <v>0</v>
      </c>
      <c r="G2047" s="16">
        <f t="shared" si="252"/>
        <v>75812</v>
      </c>
    </row>
    <row r="2048" spans="1:7" ht="15" customHeight="1" x14ac:dyDescent="0.25">
      <c r="A2048" s="15" t="s">
        <v>77</v>
      </c>
      <c r="B2048" s="12">
        <v>50299030</v>
      </c>
      <c r="C2048" s="16">
        <v>150000</v>
      </c>
      <c r="D2048" s="16">
        <v>150000</v>
      </c>
      <c r="E2048" s="16">
        <v>96830</v>
      </c>
      <c r="F2048" s="16">
        <f t="shared" si="252"/>
        <v>0</v>
      </c>
      <c r="G2048" s="16">
        <f t="shared" si="252"/>
        <v>53170</v>
      </c>
    </row>
    <row r="2049" spans="1:7" ht="15" customHeight="1" x14ac:dyDescent="0.25">
      <c r="B2049" s="12"/>
    </row>
    <row r="2050" spans="1:7" s="18" customFormat="1" ht="15" customHeight="1" x14ac:dyDescent="0.25">
      <c r="A2050" s="18" t="s">
        <v>417</v>
      </c>
      <c r="B2050" s="19" t="s">
        <v>10</v>
      </c>
      <c r="C2050" s="20">
        <v>1146000</v>
      </c>
      <c r="D2050" s="20">
        <v>870000</v>
      </c>
      <c r="E2050" s="20">
        <v>163316.70000000001</v>
      </c>
      <c r="F2050" s="20">
        <f t="shared" ref="F2050:G2061" si="254">C2050-D2050</f>
        <v>276000</v>
      </c>
      <c r="G2050" s="20">
        <f t="shared" si="254"/>
        <v>706683.3</v>
      </c>
    </row>
    <row r="2051" spans="1:7" ht="15" customHeight="1" x14ac:dyDescent="0.25">
      <c r="A2051" s="15" t="s">
        <v>57</v>
      </c>
      <c r="B2051" s="12">
        <v>50201010</v>
      </c>
      <c r="C2051" s="16">
        <v>50000</v>
      </c>
      <c r="D2051" s="16">
        <v>30000</v>
      </c>
      <c r="E2051" s="16">
        <v>4750</v>
      </c>
      <c r="F2051" s="16">
        <f t="shared" si="254"/>
        <v>20000</v>
      </c>
      <c r="G2051" s="16">
        <f t="shared" si="254"/>
        <v>25250</v>
      </c>
    </row>
    <row r="2052" spans="1:7" ht="15" customHeight="1" x14ac:dyDescent="0.25">
      <c r="A2052" s="15" t="s">
        <v>59</v>
      </c>
      <c r="B2052" s="12">
        <v>50203010</v>
      </c>
      <c r="C2052" s="16">
        <v>50000</v>
      </c>
      <c r="D2052" s="16">
        <v>50000</v>
      </c>
      <c r="E2052" s="16">
        <v>0</v>
      </c>
      <c r="F2052" s="16">
        <f t="shared" si="254"/>
        <v>0</v>
      </c>
      <c r="G2052" s="16">
        <f t="shared" si="254"/>
        <v>50000</v>
      </c>
    </row>
    <row r="2053" spans="1:7" ht="15" customHeight="1" x14ac:dyDescent="0.25">
      <c r="A2053" s="15" t="s">
        <v>75</v>
      </c>
      <c r="B2053" s="12">
        <v>50203090</v>
      </c>
      <c r="C2053" s="16">
        <v>5000</v>
      </c>
      <c r="D2053" s="16">
        <v>0</v>
      </c>
      <c r="E2053" s="16">
        <v>0</v>
      </c>
      <c r="F2053" s="16">
        <f t="shared" si="254"/>
        <v>5000</v>
      </c>
      <c r="G2053" s="16">
        <f t="shared" si="254"/>
        <v>0</v>
      </c>
    </row>
    <row r="2054" spans="1:7" ht="15" customHeight="1" x14ac:dyDescent="0.25">
      <c r="A2054" s="15" t="s">
        <v>62</v>
      </c>
      <c r="B2054" s="12">
        <v>50203210</v>
      </c>
      <c r="C2054" s="16">
        <v>200000</v>
      </c>
      <c r="D2054" s="16">
        <v>200000</v>
      </c>
      <c r="E2054" s="16">
        <v>1800</v>
      </c>
      <c r="F2054" s="16">
        <f t="shared" si="254"/>
        <v>0</v>
      </c>
      <c r="G2054" s="16">
        <f t="shared" si="254"/>
        <v>198200</v>
      </c>
    </row>
    <row r="2055" spans="1:7" ht="15" customHeight="1" x14ac:dyDescent="0.25">
      <c r="A2055" s="15" t="s">
        <v>63</v>
      </c>
      <c r="B2055" s="12">
        <v>50203990</v>
      </c>
      <c r="C2055" s="16">
        <v>50000</v>
      </c>
      <c r="D2055" s="16">
        <v>50000</v>
      </c>
      <c r="E2055" s="16">
        <v>0</v>
      </c>
      <c r="F2055" s="16">
        <f t="shared" si="254"/>
        <v>0</v>
      </c>
      <c r="G2055" s="16">
        <f t="shared" si="254"/>
        <v>50000</v>
      </c>
    </row>
    <row r="2056" spans="1:7" ht="15" customHeight="1" x14ac:dyDescent="0.25">
      <c r="A2056" s="15" t="s">
        <v>145</v>
      </c>
      <c r="B2056" s="12">
        <v>50211010</v>
      </c>
      <c r="C2056" s="16">
        <v>1000</v>
      </c>
      <c r="D2056" s="16">
        <v>0</v>
      </c>
      <c r="E2056" s="16">
        <v>0</v>
      </c>
      <c r="F2056" s="16">
        <f t="shared" si="254"/>
        <v>1000</v>
      </c>
      <c r="G2056" s="16">
        <f t="shared" si="254"/>
        <v>0</v>
      </c>
    </row>
    <row r="2057" spans="1:7" ht="15" customHeight="1" x14ac:dyDescent="0.25">
      <c r="A2057" s="15" t="s">
        <v>67</v>
      </c>
      <c r="B2057" s="12">
        <v>50211990</v>
      </c>
      <c r="C2057" s="16">
        <v>150000</v>
      </c>
      <c r="D2057" s="16">
        <v>100000</v>
      </c>
      <c r="E2057" s="16">
        <v>0</v>
      </c>
      <c r="F2057" s="16">
        <f t="shared" si="254"/>
        <v>50000</v>
      </c>
      <c r="G2057" s="16">
        <f t="shared" si="254"/>
        <v>100000</v>
      </c>
    </row>
    <row r="2058" spans="1:7" ht="15" customHeight="1" x14ac:dyDescent="0.25">
      <c r="A2058" s="15" t="s">
        <v>43</v>
      </c>
      <c r="B2058" s="12">
        <v>50212990</v>
      </c>
      <c r="C2058" s="16">
        <v>500000</v>
      </c>
      <c r="D2058" s="16">
        <v>300000</v>
      </c>
      <c r="E2058" s="16">
        <v>38313</v>
      </c>
      <c r="F2058" s="16">
        <f t="shared" si="254"/>
        <v>200000</v>
      </c>
      <c r="G2058" s="16">
        <f t="shared" si="254"/>
        <v>261687</v>
      </c>
    </row>
    <row r="2059" spans="1:7" ht="15" customHeight="1" x14ac:dyDescent="0.25">
      <c r="A2059" s="15" t="s">
        <v>76</v>
      </c>
      <c r="B2059" s="12">
        <v>50299020</v>
      </c>
      <c r="C2059" s="16">
        <v>10000</v>
      </c>
      <c r="D2059" s="16">
        <v>10000</v>
      </c>
      <c r="E2059" s="16">
        <v>8453.7000000000007</v>
      </c>
      <c r="F2059" s="16">
        <f t="shared" si="254"/>
        <v>0</v>
      </c>
      <c r="G2059" s="16">
        <f t="shared" si="254"/>
        <v>1546.2999999999993</v>
      </c>
    </row>
    <row r="2060" spans="1:7" ht="15" customHeight="1" x14ac:dyDescent="0.25">
      <c r="A2060" s="15" t="s">
        <v>77</v>
      </c>
      <c r="B2060" s="12">
        <v>50299030</v>
      </c>
      <c r="C2060" s="16">
        <v>120000</v>
      </c>
      <c r="D2060" s="16">
        <v>120000</v>
      </c>
      <c r="E2060" s="16">
        <v>110000</v>
      </c>
      <c r="F2060" s="16">
        <f t="shared" si="254"/>
        <v>0</v>
      </c>
      <c r="G2060" s="16">
        <f t="shared" si="254"/>
        <v>10000</v>
      </c>
    </row>
    <row r="2061" spans="1:7" ht="15" customHeight="1" x14ac:dyDescent="0.25">
      <c r="A2061" s="15" t="s">
        <v>88</v>
      </c>
      <c r="B2061" s="12">
        <v>50299990</v>
      </c>
      <c r="C2061" s="16">
        <v>10000</v>
      </c>
      <c r="D2061" s="16">
        <v>10000</v>
      </c>
      <c r="E2061" s="16">
        <v>0</v>
      </c>
      <c r="F2061" s="16">
        <f t="shared" si="254"/>
        <v>0</v>
      </c>
      <c r="G2061" s="16">
        <f t="shared" si="254"/>
        <v>10000</v>
      </c>
    </row>
    <row r="2062" spans="1:7" ht="15" customHeight="1" x14ac:dyDescent="0.25">
      <c r="B2062" s="12"/>
    </row>
    <row r="2063" spans="1:7" s="18" customFormat="1" ht="15" customHeight="1" x14ac:dyDescent="0.25">
      <c r="A2063" s="18" t="s">
        <v>418</v>
      </c>
      <c r="B2063" s="19"/>
      <c r="C2063" s="20">
        <v>701000</v>
      </c>
      <c r="D2063" s="20">
        <v>415500</v>
      </c>
      <c r="E2063" s="20">
        <v>6901</v>
      </c>
      <c r="F2063" s="20">
        <f t="shared" ref="F2063:G2072" si="255">C2063-D2063</f>
        <v>285500</v>
      </c>
      <c r="G2063" s="20">
        <f t="shared" si="255"/>
        <v>408599</v>
      </c>
    </row>
    <row r="2064" spans="1:7" ht="15" customHeight="1" x14ac:dyDescent="0.25">
      <c r="A2064" s="15" t="s">
        <v>57</v>
      </c>
      <c r="B2064" s="12">
        <v>50201010</v>
      </c>
      <c r="C2064" s="16">
        <v>100000</v>
      </c>
      <c r="D2064" s="16">
        <v>50000</v>
      </c>
      <c r="E2064" s="16">
        <v>0</v>
      </c>
      <c r="F2064" s="16">
        <f t="shared" si="255"/>
        <v>50000</v>
      </c>
      <c r="G2064" s="16">
        <f t="shared" si="255"/>
        <v>50000</v>
      </c>
    </row>
    <row r="2065" spans="1:7" ht="15" customHeight="1" x14ac:dyDescent="0.25">
      <c r="A2065" s="15" t="s">
        <v>58</v>
      </c>
      <c r="B2065" s="12">
        <v>50202010</v>
      </c>
      <c r="C2065" s="16">
        <v>50000</v>
      </c>
      <c r="D2065" s="16">
        <v>25000</v>
      </c>
      <c r="E2065" s="16">
        <v>0</v>
      </c>
      <c r="F2065" s="16">
        <f t="shared" si="255"/>
        <v>25000</v>
      </c>
      <c r="G2065" s="16">
        <f t="shared" si="255"/>
        <v>25000</v>
      </c>
    </row>
    <row r="2066" spans="1:7" ht="15" customHeight="1" x14ac:dyDescent="0.25">
      <c r="A2066" s="15" t="s">
        <v>59</v>
      </c>
      <c r="B2066" s="12">
        <v>50203010</v>
      </c>
      <c r="C2066" s="16">
        <v>50000</v>
      </c>
      <c r="D2066" s="16">
        <v>50000</v>
      </c>
      <c r="E2066" s="16">
        <v>0</v>
      </c>
      <c r="F2066" s="16">
        <f t="shared" si="255"/>
        <v>0</v>
      </c>
      <c r="G2066" s="16">
        <f t="shared" si="255"/>
        <v>50000</v>
      </c>
    </row>
    <row r="2067" spans="1:7" ht="15" customHeight="1" x14ac:dyDescent="0.25">
      <c r="A2067" s="15" t="s">
        <v>62</v>
      </c>
      <c r="B2067" s="12">
        <v>50203210</v>
      </c>
      <c r="C2067" s="16">
        <v>60000</v>
      </c>
      <c r="D2067" s="16">
        <v>60000</v>
      </c>
      <c r="E2067" s="16">
        <v>0</v>
      </c>
      <c r="F2067" s="16">
        <f t="shared" si="255"/>
        <v>0</v>
      </c>
      <c r="G2067" s="16">
        <f t="shared" si="255"/>
        <v>60000</v>
      </c>
    </row>
    <row r="2068" spans="1:7" ht="15" customHeight="1" x14ac:dyDescent="0.25">
      <c r="A2068" s="15" t="s">
        <v>63</v>
      </c>
      <c r="B2068" s="12">
        <v>50203990</v>
      </c>
      <c r="C2068" s="16">
        <v>20000</v>
      </c>
      <c r="D2068" s="16">
        <v>20000</v>
      </c>
      <c r="E2068" s="16">
        <v>0</v>
      </c>
      <c r="F2068" s="16">
        <f t="shared" si="255"/>
        <v>0</v>
      </c>
      <c r="G2068" s="16">
        <f t="shared" si="255"/>
        <v>20000</v>
      </c>
    </row>
    <row r="2069" spans="1:7" ht="15" customHeight="1" x14ac:dyDescent="0.25">
      <c r="A2069" s="15" t="s">
        <v>67</v>
      </c>
      <c r="B2069" s="12">
        <v>50211990</v>
      </c>
      <c r="C2069" s="16">
        <v>296000</v>
      </c>
      <c r="D2069" s="16">
        <v>148000</v>
      </c>
      <c r="E2069" s="16">
        <v>6010</v>
      </c>
      <c r="F2069" s="16">
        <f t="shared" si="255"/>
        <v>148000</v>
      </c>
      <c r="G2069" s="16">
        <f t="shared" si="255"/>
        <v>141990</v>
      </c>
    </row>
    <row r="2070" spans="1:7" ht="15" customHeight="1" x14ac:dyDescent="0.25">
      <c r="A2070" s="15" t="s">
        <v>43</v>
      </c>
      <c r="B2070" s="12">
        <v>50212990</v>
      </c>
      <c r="C2070" s="16">
        <v>15000</v>
      </c>
      <c r="D2070" s="16">
        <v>7500</v>
      </c>
      <c r="E2070" s="16">
        <v>891</v>
      </c>
      <c r="F2070" s="16">
        <f t="shared" si="255"/>
        <v>7500</v>
      </c>
      <c r="G2070" s="16">
        <f t="shared" si="255"/>
        <v>6609</v>
      </c>
    </row>
    <row r="2071" spans="1:7" ht="15" customHeight="1" x14ac:dyDescent="0.25">
      <c r="A2071" s="15" t="s">
        <v>76</v>
      </c>
      <c r="B2071" s="12">
        <v>50299020</v>
      </c>
      <c r="C2071" s="16">
        <v>10000</v>
      </c>
      <c r="D2071" s="16">
        <v>5000</v>
      </c>
      <c r="E2071" s="16">
        <v>0</v>
      </c>
      <c r="F2071" s="16">
        <f t="shared" si="255"/>
        <v>5000</v>
      </c>
      <c r="G2071" s="16">
        <f t="shared" si="255"/>
        <v>5000</v>
      </c>
    </row>
    <row r="2072" spans="1:7" ht="15" customHeight="1" x14ac:dyDescent="0.25">
      <c r="A2072" s="15" t="s">
        <v>77</v>
      </c>
      <c r="B2072" s="12">
        <v>50299030</v>
      </c>
      <c r="C2072" s="16">
        <v>100000</v>
      </c>
      <c r="D2072" s="16">
        <v>50000</v>
      </c>
      <c r="E2072" s="16">
        <v>0</v>
      </c>
      <c r="F2072" s="16">
        <f t="shared" si="255"/>
        <v>50000</v>
      </c>
      <c r="G2072" s="16">
        <f t="shared" si="255"/>
        <v>50000</v>
      </c>
    </row>
    <row r="2073" spans="1:7" ht="15" customHeight="1" x14ac:dyDescent="0.25">
      <c r="B2073" s="12"/>
    </row>
    <row r="2074" spans="1:7" s="18" customFormat="1" ht="15" customHeight="1" x14ac:dyDescent="0.25">
      <c r="A2074" s="18" t="s">
        <v>419</v>
      </c>
      <c r="B2074" s="19" t="s">
        <v>10</v>
      </c>
      <c r="C2074" s="20">
        <v>530000</v>
      </c>
      <c r="D2074" s="20">
        <v>410000</v>
      </c>
      <c r="E2074" s="20">
        <v>155777.54999999999</v>
      </c>
      <c r="F2074" s="20">
        <f t="shared" ref="F2074:G2082" si="256">C2074-D2074</f>
        <v>120000</v>
      </c>
      <c r="G2074" s="20">
        <f t="shared" si="256"/>
        <v>254222.45</v>
      </c>
    </row>
    <row r="2075" spans="1:7" ht="15" customHeight="1" x14ac:dyDescent="0.25">
      <c r="A2075" s="15" t="s">
        <v>57</v>
      </c>
      <c r="B2075" s="12">
        <v>50201010</v>
      </c>
      <c r="C2075" s="16">
        <v>208000</v>
      </c>
      <c r="D2075" s="16">
        <v>104000</v>
      </c>
      <c r="E2075" s="16">
        <v>55360</v>
      </c>
      <c r="F2075" s="16">
        <f t="shared" si="256"/>
        <v>104000</v>
      </c>
      <c r="G2075" s="16">
        <f t="shared" si="256"/>
        <v>48640</v>
      </c>
    </row>
    <row r="2076" spans="1:7" ht="15" customHeight="1" x14ac:dyDescent="0.25">
      <c r="A2076" s="15" t="s">
        <v>58</v>
      </c>
      <c r="B2076" s="12">
        <v>50202010</v>
      </c>
      <c r="C2076" s="16">
        <v>50000</v>
      </c>
      <c r="D2076" s="16">
        <v>50000</v>
      </c>
      <c r="E2076" s="16">
        <v>0</v>
      </c>
      <c r="F2076" s="16">
        <f t="shared" si="256"/>
        <v>0</v>
      </c>
      <c r="G2076" s="16">
        <f t="shared" si="256"/>
        <v>50000</v>
      </c>
    </row>
    <row r="2077" spans="1:7" ht="15" customHeight="1" x14ac:dyDescent="0.25">
      <c r="A2077" s="15" t="s">
        <v>59</v>
      </c>
      <c r="B2077" s="12">
        <v>50203010</v>
      </c>
      <c r="C2077" s="16">
        <v>30000</v>
      </c>
      <c r="D2077" s="16">
        <v>30000</v>
      </c>
      <c r="E2077" s="16">
        <v>17549.650000000001</v>
      </c>
      <c r="F2077" s="16">
        <f t="shared" si="256"/>
        <v>0</v>
      </c>
      <c r="G2077" s="16">
        <f t="shared" si="256"/>
        <v>12450.349999999999</v>
      </c>
    </row>
    <row r="2078" spans="1:7" ht="15" customHeight="1" x14ac:dyDescent="0.25">
      <c r="A2078" s="15" t="s">
        <v>62</v>
      </c>
      <c r="B2078" s="12">
        <v>50203210</v>
      </c>
      <c r="C2078" s="16">
        <v>90000</v>
      </c>
      <c r="D2078" s="16">
        <v>90000</v>
      </c>
      <c r="E2078" s="16">
        <v>0</v>
      </c>
      <c r="F2078" s="16">
        <f t="shared" si="256"/>
        <v>0</v>
      </c>
      <c r="G2078" s="16">
        <f t="shared" si="256"/>
        <v>90000</v>
      </c>
    </row>
    <row r="2079" spans="1:7" ht="15" customHeight="1" x14ac:dyDescent="0.25">
      <c r="A2079" s="15" t="s">
        <v>63</v>
      </c>
      <c r="B2079" s="12">
        <v>50203990</v>
      </c>
      <c r="C2079" s="16">
        <v>70000</v>
      </c>
      <c r="D2079" s="16">
        <v>70000</v>
      </c>
      <c r="E2079" s="16">
        <v>23850</v>
      </c>
      <c r="F2079" s="16">
        <f t="shared" si="256"/>
        <v>0</v>
      </c>
      <c r="G2079" s="16">
        <f t="shared" si="256"/>
        <v>46150</v>
      </c>
    </row>
    <row r="2080" spans="1:7" ht="15" customHeight="1" x14ac:dyDescent="0.25">
      <c r="A2080" s="15" t="s">
        <v>43</v>
      </c>
      <c r="B2080" s="12">
        <v>50212990</v>
      </c>
      <c r="C2080" s="16">
        <v>20000</v>
      </c>
      <c r="D2080" s="16">
        <v>10000</v>
      </c>
      <c r="E2080" s="16">
        <v>4968</v>
      </c>
      <c r="F2080" s="16">
        <f t="shared" si="256"/>
        <v>10000</v>
      </c>
      <c r="G2080" s="16">
        <f t="shared" si="256"/>
        <v>5032</v>
      </c>
    </row>
    <row r="2081" spans="1:7" ht="15" customHeight="1" x14ac:dyDescent="0.25">
      <c r="A2081" s="15" t="s">
        <v>76</v>
      </c>
      <c r="B2081" s="12">
        <v>50299020</v>
      </c>
      <c r="C2081" s="16">
        <v>12000</v>
      </c>
      <c r="D2081" s="16">
        <v>6000</v>
      </c>
      <c r="E2081" s="16">
        <v>5049.8999999999996</v>
      </c>
      <c r="F2081" s="16">
        <f t="shared" si="256"/>
        <v>6000</v>
      </c>
      <c r="G2081" s="16">
        <f t="shared" si="256"/>
        <v>950.10000000000036</v>
      </c>
    </row>
    <row r="2082" spans="1:7" ht="15" customHeight="1" x14ac:dyDescent="0.25">
      <c r="A2082" s="15" t="s">
        <v>77</v>
      </c>
      <c r="B2082" s="12">
        <v>50299030</v>
      </c>
      <c r="C2082" s="16">
        <v>50000</v>
      </c>
      <c r="D2082" s="16">
        <v>50000</v>
      </c>
      <c r="E2082" s="16">
        <v>49000</v>
      </c>
      <c r="F2082" s="16">
        <f t="shared" si="256"/>
        <v>0</v>
      </c>
      <c r="G2082" s="16">
        <f t="shared" si="256"/>
        <v>1000</v>
      </c>
    </row>
    <row r="2083" spans="1:7" ht="15" customHeight="1" x14ac:dyDescent="0.25">
      <c r="B2083" s="12"/>
    </row>
    <row r="2084" spans="1:7" s="18" customFormat="1" ht="15" customHeight="1" x14ac:dyDescent="0.25">
      <c r="A2084" s="18" t="s">
        <v>420</v>
      </c>
      <c r="B2084" s="19"/>
      <c r="C2084" s="20">
        <v>1993384</v>
      </c>
      <c r="D2084" s="20">
        <v>1341692</v>
      </c>
      <c r="E2084" s="20">
        <v>298705.43</v>
      </c>
      <c r="F2084" s="20">
        <f t="shared" ref="F2084:G2098" si="257">C2084-D2084</f>
        <v>651692</v>
      </c>
      <c r="G2084" s="20">
        <f t="shared" si="257"/>
        <v>1042986.5700000001</v>
      </c>
    </row>
    <row r="2085" spans="1:7" ht="15" customHeight="1" x14ac:dyDescent="0.25">
      <c r="A2085" s="15" t="s">
        <v>57</v>
      </c>
      <c r="B2085" s="12">
        <v>50201010</v>
      </c>
      <c r="C2085" s="16">
        <v>20000</v>
      </c>
      <c r="D2085" s="16">
        <v>20000</v>
      </c>
      <c r="E2085" s="16">
        <v>1840</v>
      </c>
      <c r="F2085" s="16">
        <f t="shared" si="257"/>
        <v>0</v>
      </c>
      <c r="G2085" s="16">
        <f t="shared" si="257"/>
        <v>18160</v>
      </c>
    </row>
    <row r="2086" spans="1:7" ht="15" customHeight="1" x14ac:dyDescent="0.25">
      <c r="A2086" s="15" t="s">
        <v>58</v>
      </c>
      <c r="B2086" s="12">
        <v>50202010</v>
      </c>
      <c r="C2086" s="16">
        <v>40000</v>
      </c>
      <c r="D2086" s="16">
        <v>40000</v>
      </c>
      <c r="E2086" s="16">
        <v>0</v>
      </c>
      <c r="F2086" s="16">
        <f t="shared" si="257"/>
        <v>0</v>
      </c>
      <c r="G2086" s="16">
        <f t="shared" si="257"/>
        <v>40000</v>
      </c>
    </row>
    <row r="2087" spans="1:7" ht="15" customHeight="1" x14ac:dyDescent="0.25">
      <c r="A2087" s="15" t="s">
        <v>59</v>
      </c>
      <c r="B2087" s="12">
        <v>50203010</v>
      </c>
      <c r="C2087" s="16">
        <v>50000</v>
      </c>
      <c r="D2087" s="16">
        <v>50000</v>
      </c>
      <c r="E2087" s="16">
        <v>1400</v>
      </c>
      <c r="F2087" s="16">
        <f t="shared" si="257"/>
        <v>0</v>
      </c>
      <c r="G2087" s="16">
        <f t="shared" si="257"/>
        <v>48600</v>
      </c>
    </row>
    <row r="2088" spans="1:7" ht="15" customHeight="1" x14ac:dyDescent="0.25">
      <c r="A2088" s="15" t="s">
        <v>75</v>
      </c>
      <c r="B2088" s="12">
        <v>50203090</v>
      </c>
      <c r="C2088" s="16">
        <v>50000</v>
      </c>
      <c r="D2088" s="16">
        <v>50000</v>
      </c>
      <c r="E2088" s="16">
        <v>0</v>
      </c>
      <c r="F2088" s="16">
        <f t="shared" si="257"/>
        <v>0</v>
      </c>
      <c r="G2088" s="16">
        <f t="shared" si="257"/>
        <v>50000</v>
      </c>
    </row>
    <row r="2089" spans="1:7" ht="15" customHeight="1" x14ac:dyDescent="0.25">
      <c r="A2089" s="15" t="s">
        <v>62</v>
      </c>
      <c r="B2089" s="12">
        <v>50203210</v>
      </c>
      <c r="C2089" s="16">
        <v>80000</v>
      </c>
      <c r="D2089" s="16">
        <v>80000</v>
      </c>
      <c r="E2089" s="16">
        <v>0</v>
      </c>
      <c r="F2089" s="16">
        <f t="shared" si="257"/>
        <v>0</v>
      </c>
      <c r="G2089" s="16">
        <f t="shared" si="257"/>
        <v>80000</v>
      </c>
    </row>
    <row r="2090" spans="1:7" ht="15" customHeight="1" x14ac:dyDescent="0.25">
      <c r="A2090" s="15" t="s">
        <v>111</v>
      </c>
      <c r="B2090" s="12">
        <v>50203220</v>
      </c>
      <c r="C2090" s="16">
        <v>25000</v>
      </c>
      <c r="D2090" s="16">
        <v>25000</v>
      </c>
      <c r="E2090" s="16">
        <v>0</v>
      </c>
      <c r="F2090" s="16">
        <f t="shared" si="257"/>
        <v>0</v>
      </c>
      <c r="G2090" s="16">
        <f t="shared" si="257"/>
        <v>25000</v>
      </c>
    </row>
    <row r="2091" spans="1:7" ht="15" customHeight="1" x14ac:dyDescent="0.25">
      <c r="A2091" s="15" t="s">
        <v>63</v>
      </c>
      <c r="B2091" s="12">
        <v>50203990</v>
      </c>
      <c r="C2091" s="16">
        <v>50000</v>
      </c>
      <c r="D2091" s="16">
        <v>50000</v>
      </c>
      <c r="E2091" s="16">
        <v>0</v>
      </c>
      <c r="F2091" s="16">
        <f t="shared" si="257"/>
        <v>0</v>
      </c>
      <c r="G2091" s="16">
        <f t="shared" si="257"/>
        <v>50000</v>
      </c>
    </row>
    <row r="2092" spans="1:7" ht="15" customHeight="1" x14ac:dyDescent="0.25">
      <c r="A2092" s="15" t="s">
        <v>147</v>
      </c>
      <c r="B2092" s="12">
        <v>50204020</v>
      </c>
      <c r="C2092" s="16">
        <v>400000</v>
      </c>
      <c r="D2092" s="16">
        <v>200000</v>
      </c>
      <c r="E2092" s="16">
        <v>70720.429999999993</v>
      </c>
      <c r="F2092" s="16">
        <f t="shared" si="257"/>
        <v>200000</v>
      </c>
      <c r="G2092" s="16">
        <f t="shared" si="257"/>
        <v>129279.57</v>
      </c>
    </row>
    <row r="2093" spans="1:7" ht="15" customHeight="1" x14ac:dyDescent="0.25">
      <c r="A2093" s="15" t="s">
        <v>65</v>
      </c>
      <c r="B2093" s="12">
        <v>50205010</v>
      </c>
      <c r="C2093" s="16">
        <v>3384</v>
      </c>
      <c r="D2093" s="16">
        <v>1692</v>
      </c>
      <c r="E2093" s="16">
        <v>0</v>
      </c>
      <c r="F2093" s="16">
        <f t="shared" si="257"/>
        <v>1692</v>
      </c>
      <c r="G2093" s="16">
        <f t="shared" si="257"/>
        <v>1692</v>
      </c>
    </row>
    <row r="2094" spans="1:7" ht="15" customHeight="1" x14ac:dyDescent="0.25">
      <c r="A2094" s="15" t="s">
        <v>43</v>
      </c>
      <c r="B2094" s="12">
        <v>50212990</v>
      </c>
      <c r="C2094" s="16">
        <v>1000000</v>
      </c>
      <c r="D2094" s="16">
        <v>600000</v>
      </c>
      <c r="E2094" s="16">
        <v>173000</v>
      </c>
      <c r="F2094" s="16">
        <f t="shared" si="257"/>
        <v>400000</v>
      </c>
      <c r="G2094" s="16">
        <f t="shared" si="257"/>
        <v>427000</v>
      </c>
    </row>
    <row r="2095" spans="1:7" ht="15" customHeight="1" x14ac:dyDescent="0.25">
      <c r="A2095" s="15" t="s">
        <v>68</v>
      </c>
      <c r="B2095" s="12">
        <v>50213050</v>
      </c>
      <c r="C2095" s="16">
        <v>100000</v>
      </c>
      <c r="D2095" s="16">
        <v>100000</v>
      </c>
      <c r="E2095" s="16">
        <v>0</v>
      </c>
      <c r="F2095" s="16">
        <f t="shared" si="257"/>
        <v>0</v>
      </c>
      <c r="G2095" s="16">
        <f t="shared" si="257"/>
        <v>100000</v>
      </c>
    </row>
    <row r="2096" spans="1:7" ht="15" customHeight="1" x14ac:dyDescent="0.25">
      <c r="A2096" s="15" t="s">
        <v>356</v>
      </c>
      <c r="B2096" s="12">
        <v>50216010</v>
      </c>
      <c r="C2096" s="16">
        <v>25000</v>
      </c>
      <c r="D2096" s="16">
        <v>25000</v>
      </c>
      <c r="E2096" s="16">
        <v>1840</v>
      </c>
      <c r="F2096" s="16">
        <f t="shared" si="257"/>
        <v>0</v>
      </c>
      <c r="G2096" s="16">
        <f t="shared" si="257"/>
        <v>23160</v>
      </c>
    </row>
    <row r="2097" spans="1:7" ht="15" customHeight="1" x14ac:dyDescent="0.25">
      <c r="A2097" s="15" t="s">
        <v>77</v>
      </c>
      <c r="B2097" s="12">
        <v>50299030</v>
      </c>
      <c r="C2097" s="16">
        <v>50000</v>
      </c>
      <c r="D2097" s="16">
        <v>50000</v>
      </c>
      <c r="E2097" s="16">
        <v>49905</v>
      </c>
      <c r="F2097" s="16">
        <f t="shared" si="257"/>
        <v>0</v>
      </c>
      <c r="G2097" s="16">
        <f t="shared" si="257"/>
        <v>95</v>
      </c>
    </row>
    <row r="2098" spans="1:7" ht="15" customHeight="1" x14ac:dyDescent="0.25">
      <c r="A2098" s="15" t="s">
        <v>88</v>
      </c>
      <c r="B2098" s="12">
        <v>50299990</v>
      </c>
      <c r="C2098" s="16">
        <v>100000</v>
      </c>
      <c r="D2098" s="16">
        <v>50000</v>
      </c>
      <c r="E2098" s="16">
        <v>0</v>
      </c>
      <c r="F2098" s="16">
        <f t="shared" si="257"/>
        <v>50000</v>
      </c>
      <c r="G2098" s="16">
        <f t="shared" si="257"/>
        <v>50000</v>
      </c>
    </row>
    <row r="2099" spans="1:7" ht="15" customHeight="1" x14ac:dyDescent="0.25">
      <c r="B2099" s="12"/>
    </row>
    <row r="2100" spans="1:7" s="18" customFormat="1" ht="15" customHeight="1" x14ac:dyDescent="0.25">
      <c r="A2100" s="18" t="s">
        <v>421</v>
      </c>
      <c r="B2100" s="19" t="s">
        <v>10</v>
      </c>
      <c r="C2100" s="20">
        <v>500000</v>
      </c>
      <c r="D2100" s="20">
        <v>412000</v>
      </c>
      <c r="E2100" s="20">
        <v>88640</v>
      </c>
      <c r="F2100" s="20">
        <f t="shared" ref="F2100:G2109" si="258">C2100-D2100</f>
        <v>88000</v>
      </c>
      <c r="G2100" s="20">
        <f t="shared" si="258"/>
        <v>323360</v>
      </c>
    </row>
    <row r="2101" spans="1:7" ht="15" customHeight="1" x14ac:dyDescent="0.25">
      <c r="A2101" s="15" t="s">
        <v>57</v>
      </c>
      <c r="B2101" s="12">
        <v>50201010</v>
      </c>
      <c r="C2101" s="16">
        <v>20000</v>
      </c>
      <c r="D2101" s="16">
        <v>20000</v>
      </c>
      <c r="E2101" s="16">
        <v>5160</v>
      </c>
      <c r="F2101" s="16">
        <f t="shared" si="258"/>
        <v>0</v>
      </c>
      <c r="G2101" s="16">
        <f t="shared" si="258"/>
        <v>14840</v>
      </c>
    </row>
    <row r="2102" spans="1:7" ht="15" customHeight="1" x14ac:dyDescent="0.25">
      <c r="A2102" s="15" t="s">
        <v>58</v>
      </c>
      <c r="B2102" s="12">
        <v>50202010</v>
      </c>
      <c r="C2102" s="16">
        <v>20000</v>
      </c>
      <c r="D2102" s="16">
        <v>20000</v>
      </c>
      <c r="E2102" s="16">
        <v>0</v>
      </c>
      <c r="F2102" s="16">
        <f t="shared" si="258"/>
        <v>0</v>
      </c>
      <c r="G2102" s="16">
        <f t="shared" si="258"/>
        <v>20000</v>
      </c>
    </row>
    <row r="2103" spans="1:7" ht="15" customHeight="1" x14ac:dyDescent="0.25">
      <c r="A2103" s="15" t="s">
        <v>59</v>
      </c>
      <c r="B2103" s="12">
        <v>50203010</v>
      </c>
      <c r="C2103" s="16">
        <v>12000</v>
      </c>
      <c r="D2103" s="16">
        <v>12000</v>
      </c>
      <c r="E2103" s="16">
        <v>8750</v>
      </c>
      <c r="F2103" s="16">
        <f t="shared" si="258"/>
        <v>0</v>
      </c>
      <c r="G2103" s="16">
        <f t="shared" si="258"/>
        <v>3250</v>
      </c>
    </row>
    <row r="2104" spans="1:7" ht="15" customHeight="1" x14ac:dyDescent="0.25">
      <c r="A2104" s="15" t="s">
        <v>62</v>
      </c>
      <c r="B2104" s="12">
        <v>50203210</v>
      </c>
      <c r="C2104" s="16">
        <v>50000</v>
      </c>
      <c r="D2104" s="16">
        <v>50000</v>
      </c>
      <c r="E2104" s="16">
        <v>0</v>
      </c>
      <c r="F2104" s="16">
        <f t="shared" si="258"/>
        <v>0</v>
      </c>
      <c r="G2104" s="16">
        <f t="shared" si="258"/>
        <v>50000</v>
      </c>
    </row>
    <row r="2105" spans="1:7" ht="15" customHeight="1" x14ac:dyDescent="0.25">
      <c r="A2105" s="15" t="s">
        <v>43</v>
      </c>
      <c r="B2105" s="12">
        <v>50212990</v>
      </c>
      <c r="C2105" s="16">
        <v>240000</v>
      </c>
      <c r="D2105" s="16">
        <v>200000</v>
      </c>
      <c r="E2105" s="16">
        <v>35640</v>
      </c>
      <c r="F2105" s="16">
        <f t="shared" si="258"/>
        <v>40000</v>
      </c>
      <c r="G2105" s="16">
        <f t="shared" si="258"/>
        <v>164360</v>
      </c>
    </row>
    <row r="2106" spans="1:7" ht="15" customHeight="1" x14ac:dyDescent="0.25">
      <c r="A2106" s="15" t="s">
        <v>356</v>
      </c>
      <c r="B2106" s="12">
        <v>50216010</v>
      </c>
      <c r="C2106" s="16">
        <v>56000</v>
      </c>
      <c r="D2106" s="16">
        <v>30000</v>
      </c>
      <c r="E2106" s="16">
        <v>0</v>
      </c>
      <c r="F2106" s="16">
        <f t="shared" si="258"/>
        <v>26000</v>
      </c>
      <c r="G2106" s="16">
        <f t="shared" si="258"/>
        <v>30000</v>
      </c>
    </row>
    <row r="2107" spans="1:7" ht="15" customHeight="1" x14ac:dyDescent="0.25">
      <c r="A2107" s="15" t="s">
        <v>76</v>
      </c>
      <c r="B2107" s="12">
        <v>50299020</v>
      </c>
      <c r="C2107" s="16">
        <v>10000</v>
      </c>
      <c r="D2107" s="16">
        <v>10000</v>
      </c>
      <c r="E2107" s="16">
        <v>0</v>
      </c>
      <c r="F2107" s="16">
        <f t="shared" si="258"/>
        <v>0</v>
      </c>
      <c r="G2107" s="16">
        <f t="shared" si="258"/>
        <v>10000</v>
      </c>
    </row>
    <row r="2108" spans="1:7" ht="15" customHeight="1" x14ac:dyDescent="0.25">
      <c r="A2108" s="15" t="s">
        <v>77</v>
      </c>
      <c r="B2108" s="12">
        <v>50299030</v>
      </c>
      <c r="C2108" s="16">
        <v>40000</v>
      </c>
      <c r="D2108" s="16">
        <v>40000</v>
      </c>
      <c r="E2108" s="16">
        <v>39090</v>
      </c>
      <c r="F2108" s="16">
        <f t="shared" si="258"/>
        <v>0</v>
      </c>
      <c r="G2108" s="16">
        <f t="shared" si="258"/>
        <v>910</v>
      </c>
    </row>
    <row r="2109" spans="1:7" ht="15" customHeight="1" x14ac:dyDescent="0.25">
      <c r="A2109" s="15" t="s">
        <v>78</v>
      </c>
      <c r="B2109" s="12">
        <v>50299080</v>
      </c>
      <c r="C2109" s="16">
        <v>52000</v>
      </c>
      <c r="D2109" s="16">
        <v>30000</v>
      </c>
      <c r="E2109" s="16">
        <v>0</v>
      </c>
      <c r="F2109" s="16">
        <f t="shared" si="258"/>
        <v>22000</v>
      </c>
      <c r="G2109" s="16">
        <f t="shared" si="258"/>
        <v>30000</v>
      </c>
    </row>
    <row r="2110" spans="1:7" ht="15" customHeight="1" x14ac:dyDescent="0.25">
      <c r="B2110" s="12"/>
    </row>
    <row r="2111" spans="1:7" ht="15" customHeight="1" x14ac:dyDescent="0.25">
      <c r="A2111" s="18" t="s">
        <v>422</v>
      </c>
      <c r="B2111" s="19">
        <v>8751</v>
      </c>
      <c r="C2111" s="20">
        <v>159262757.65000001</v>
      </c>
      <c r="D2111" s="20">
        <v>139490933.56</v>
      </c>
      <c r="E2111" s="20">
        <v>22715253.870000001</v>
      </c>
      <c r="F2111" s="20">
        <f t="shared" ref="F2111:G2129" si="259">C2111-D2111</f>
        <v>19771824.090000004</v>
      </c>
      <c r="G2111" s="20">
        <f t="shared" si="259"/>
        <v>116775679.69</v>
      </c>
    </row>
    <row r="2112" spans="1:7" s="18" customFormat="1" ht="15" customHeight="1" x14ac:dyDescent="0.25">
      <c r="A2112" s="18" t="s">
        <v>22</v>
      </c>
      <c r="B2112" s="19">
        <v>100</v>
      </c>
      <c r="C2112" s="20">
        <v>72791763</v>
      </c>
      <c r="D2112" s="20">
        <v>72791763</v>
      </c>
      <c r="E2112" s="20">
        <v>15170230.720000001</v>
      </c>
      <c r="F2112" s="20">
        <f t="shared" si="259"/>
        <v>0</v>
      </c>
      <c r="G2112" s="20">
        <f t="shared" si="259"/>
        <v>57621532.280000001</v>
      </c>
    </row>
    <row r="2113" spans="1:7" ht="15" customHeight="1" x14ac:dyDescent="0.25">
      <c r="A2113" s="15" t="s">
        <v>23</v>
      </c>
      <c r="B2113" s="12">
        <v>50101010</v>
      </c>
      <c r="C2113" s="16">
        <v>49354284</v>
      </c>
      <c r="D2113" s="16">
        <v>49354284</v>
      </c>
      <c r="E2113" s="16">
        <v>11699108.42</v>
      </c>
      <c r="F2113" s="16">
        <f t="shared" si="259"/>
        <v>0</v>
      </c>
      <c r="G2113" s="16">
        <f t="shared" si="259"/>
        <v>37655175.579999998</v>
      </c>
    </row>
    <row r="2114" spans="1:7" ht="15" customHeight="1" x14ac:dyDescent="0.25">
      <c r="A2114" s="15" t="s">
        <v>24</v>
      </c>
      <c r="B2114" s="12">
        <v>50101020</v>
      </c>
      <c r="C2114" s="16">
        <v>1000000</v>
      </c>
      <c r="D2114" s="16">
        <v>1000000</v>
      </c>
      <c r="E2114" s="16">
        <v>63652.65</v>
      </c>
      <c r="F2114" s="16">
        <f t="shared" si="259"/>
        <v>0</v>
      </c>
      <c r="G2114" s="16">
        <f t="shared" si="259"/>
        <v>936347.35</v>
      </c>
    </row>
    <row r="2115" spans="1:7" ht="15" customHeight="1" x14ac:dyDescent="0.25">
      <c r="A2115" s="15" t="s">
        <v>25</v>
      </c>
      <c r="B2115" s="12">
        <v>50102010</v>
      </c>
      <c r="C2115" s="16">
        <v>2952000</v>
      </c>
      <c r="D2115" s="16">
        <v>2952000</v>
      </c>
      <c r="E2115" s="16">
        <v>687066.67</v>
      </c>
      <c r="F2115" s="16">
        <f t="shared" si="259"/>
        <v>0</v>
      </c>
      <c r="G2115" s="16">
        <f t="shared" si="259"/>
        <v>2264933.33</v>
      </c>
    </row>
    <row r="2116" spans="1:7" ht="15" customHeight="1" x14ac:dyDescent="0.25">
      <c r="A2116" s="15" t="s">
        <v>26</v>
      </c>
      <c r="B2116" s="12">
        <v>50102020</v>
      </c>
      <c r="C2116" s="16">
        <v>318000</v>
      </c>
      <c r="D2116" s="16">
        <v>318000</v>
      </c>
      <c r="E2116" s="16">
        <v>88000</v>
      </c>
      <c r="F2116" s="16">
        <f t="shared" si="259"/>
        <v>0</v>
      </c>
      <c r="G2116" s="16">
        <f t="shared" si="259"/>
        <v>230000</v>
      </c>
    </row>
    <row r="2117" spans="1:7" ht="15" customHeight="1" x14ac:dyDescent="0.25">
      <c r="A2117" s="15" t="s">
        <v>27</v>
      </c>
      <c r="B2117" s="12">
        <v>50102030</v>
      </c>
      <c r="C2117" s="16">
        <v>318000</v>
      </c>
      <c r="D2117" s="16">
        <v>318000</v>
      </c>
      <c r="E2117" s="16">
        <v>0</v>
      </c>
      <c r="F2117" s="16">
        <f t="shared" si="259"/>
        <v>0</v>
      </c>
      <c r="G2117" s="16">
        <f t="shared" si="259"/>
        <v>318000</v>
      </c>
    </row>
    <row r="2118" spans="1:7" ht="15" customHeight="1" x14ac:dyDescent="0.25">
      <c r="A2118" s="15" t="s">
        <v>28</v>
      </c>
      <c r="B2118" s="12">
        <v>50102040</v>
      </c>
      <c r="C2118" s="16">
        <v>861000</v>
      </c>
      <c r="D2118" s="16">
        <v>861000</v>
      </c>
      <c r="E2118" s="16">
        <v>798000</v>
      </c>
      <c r="F2118" s="16">
        <f t="shared" si="259"/>
        <v>0</v>
      </c>
      <c r="G2118" s="16">
        <f t="shared" si="259"/>
        <v>63000</v>
      </c>
    </row>
    <row r="2119" spans="1:7" ht="15" customHeight="1" x14ac:dyDescent="0.25">
      <c r="A2119" s="15" t="s">
        <v>30</v>
      </c>
      <c r="B2119" s="12">
        <v>50102120</v>
      </c>
      <c r="C2119" s="16">
        <v>80000</v>
      </c>
      <c r="D2119" s="16">
        <v>80000</v>
      </c>
      <c r="E2119" s="16">
        <v>35000</v>
      </c>
      <c r="F2119" s="16">
        <f t="shared" si="259"/>
        <v>0</v>
      </c>
      <c r="G2119" s="16">
        <f t="shared" si="259"/>
        <v>45000</v>
      </c>
    </row>
    <row r="2120" spans="1:7" ht="15" customHeight="1" x14ac:dyDescent="0.25">
      <c r="A2120" s="15" t="s">
        <v>31</v>
      </c>
      <c r="B2120" s="12">
        <v>50102130</v>
      </c>
      <c r="C2120" s="16">
        <v>2000</v>
      </c>
      <c r="D2120" s="16">
        <v>2000</v>
      </c>
      <c r="E2120" s="16">
        <v>0</v>
      </c>
      <c r="F2120" s="16">
        <f t="shared" si="259"/>
        <v>0</v>
      </c>
      <c r="G2120" s="16">
        <f t="shared" si="259"/>
        <v>2000</v>
      </c>
    </row>
    <row r="2121" spans="1:7" ht="15" customHeight="1" x14ac:dyDescent="0.25">
      <c r="A2121" s="15" t="s">
        <v>32</v>
      </c>
      <c r="B2121" s="12">
        <v>50102140</v>
      </c>
      <c r="C2121" s="16">
        <v>4112857</v>
      </c>
      <c r="D2121" s="16">
        <v>4112857</v>
      </c>
      <c r="E2121" s="16">
        <v>0</v>
      </c>
      <c r="F2121" s="16">
        <f t="shared" si="259"/>
        <v>0</v>
      </c>
      <c r="G2121" s="16">
        <f t="shared" si="259"/>
        <v>4112857</v>
      </c>
    </row>
    <row r="2122" spans="1:7" ht="15" customHeight="1" x14ac:dyDescent="0.25">
      <c r="A2122" s="15" t="s">
        <v>33</v>
      </c>
      <c r="B2122" s="12">
        <v>50102150</v>
      </c>
      <c r="C2122" s="16">
        <v>615000</v>
      </c>
      <c r="D2122" s="16">
        <v>615000</v>
      </c>
      <c r="E2122" s="16">
        <v>0</v>
      </c>
      <c r="F2122" s="16">
        <f t="shared" si="259"/>
        <v>0</v>
      </c>
      <c r="G2122" s="16">
        <f t="shared" si="259"/>
        <v>615000</v>
      </c>
    </row>
    <row r="2123" spans="1:7" ht="15" customHeight="1" x14ac:dyDescent="0.25">
      <c r="A2123" s="15" t="s">
        <v>152</v>
      </c>
      <c r="B2123" s="12">
        <v>50102990</v>
      </c>
      <c r="C2123" s="16">
        <v>4112857</v>
      </c>
      <c r="D2123" s="16">
        <v>4112857</v>
      </c>
      <c r="E2123" s="16">
        <v>0</v>
      </c>
      <c r="F2123" s="16">
        <f t="shared" si="259"/>
        <v>0</v>
      </c>
      <c r="G2123" s="16">
        <f t="shared" si="259"/>
        <v>4112857</v>
      </c>
    </row>
    <row r="2124" spans="1:7" ht="15" customHeight="1" x14ac:dyDescent="0.25">
      <c r="A2124" s="15" t="s">
        <v>139</v>
      </c>
      <c r="B2124" s="12">
        <v>50102990</v>
      </c>
      <c r="C2124" s="16">
        <v>861000</v>
      </c>
      <c r="D2124" s="16">
        <v>861000</v>
      </c>
      <c r="E2124" s="16">
        <v>0</v>
      </c>
      <c r="F2124" s="16">
        <f t="shared" si="259"/>
        <v>0</v>
      </c>
      <c r="G2124" s="16">
        <f t="shared" si="259"/>
        <v>861000</v>
      </c>
    </row>
    <row r="2125" spans="1:7" ht="15" customHeight="1" x14ac:dyDescent="0.25">
      <c r="A2125" s="15" t="s">
        <v>36</v>
      </c>
      <c r="B2125" s="12">
        <v>50103010</v>
      </c>
      <c r="C2125" s="16">
        <v>5922515</v>
      </c>
      <c r="D2125" s="16">
        <v>5922515</v>
      </c>
      <c r="E2125" s="16">
        <v>1405612.62</v>
      </c>
      <c r="F2125" s="16">
        <f t="shared" si="259"/>
        <v>0</v>
      </c>
      <c r="G2125" s="16">
        <f t="shared" si="259"/>
        <v>4516902.38</v>
      </c>
    </row>
    <row r="2126" spans="1:7" ht="15" customHeight="1" x14ac:dyDescent="0.25">
      <c r="A2126" s="15" t="s">
        <v>37</v>
      </c>
      <c r="B2126" s="12">
        <v>50103020</v>
      </c>
      <c r="C2126" s="16">
        <v>295200</v>
      </c>
      <c r="D2126" s="16">
        <v>295200</v>
      </c>
      <c r="E2126" s="16">
        <v>68600</v>
      </c>
      <c r="F2126" s="16">
        <f t="shared" si="259"/>
        <v>0</v>
      </c>
      <c r="G2126" s="16">
        <f t="shared" si="259"/>
        <v>226600</v>
      </c>
    </row>
    <row r="2127" spans="1:7" ht="15" customHeight="1" x14ac:dyDescent="0.25">
      <c r="A2127" s="15" t="s">
        <v>38</v>
      </c>
      <c r="B2127" s="12">
        <v>50103030</v>
      </c>
      <c r="C2127" s="16">
        <v>1224450</v>
      </c>
      <c r="D2127" s="16">
        <v>1224450</v>
      </c>
      <c r="E2127" s="16">
        <v>290590.36</v>
      </c>
      <c r="F2127" s="16">
        <f t="shared" si="259"/>
        <v>0</v>
      </c>
      <c r="G2127" s="16">
        <f t="shared" si="259"/>
        <v>933859.64</v>
      </c>
    </row>
    <row r="2128" spans="1:7" ht="15" customHeight="1" x14ac:dyDescent="0.25">
      <c r="A2128" s="15" t="s">
        <v>39</v>
      </c>
      <c r="B2128" s="12">
        <v>50103040</v>
      </c>
      <c r="C2128" s="16">
        <v>147600</v>
      </c>
      <c r="D2128" s="16">
        <v>147600</v>
      </c>
      <c r="E2128" s="16">
        <v>34600</v>
      </c>
      <c r="F2128" s="16">
        <f t="shared" si="259"/>
        <v>0</v>
      </c>
      <c r="G2128" s="16">
        <f t="shared" si="259"/>
        <v>113000</v>
      </c>
    </row>
    <row r="2129" spans="1:7" ht="15" customHeight="1" x14ac:dyDescent="0.25">
      <c r="A2129" s="15" t="s">
        <v>163</v>
      </c>
      <c r="B2129" s="12">
        <v>50104990</v>
      </c>
      <c r="C2129" s="16">
        <v>615000</v>
      </c>
      <c r="D2129" s="16">
        <v>615000</v>
      </c>
      <c r="E2129" s="16">
        <v>0</v>
      </c>
      <c r="F2129" s="16">
        <f t="shared" si="259"/>
        <v>0</v>
      </c>
      <c r="G2129" s="16">
        <f t="shared" si="259"/>
        <v>615000</v>
      </c>
    </row>
    <row r="2130" spans="1:7" ht="15" customHeight="1" x14ac:dyDescent="0.25">
      <c r="B2130" s="12"/>
    </row>
    <row r="2131" spans="1:7" s="18" customFormat="1" ht="15" customHeight="1" x14ac:dyDescent="0.25">
      <c r="A2131" s="18" t="s">
        <v>41</v>
      </c>
      <c r="B2131" s="19">
        <v>200</v>
      </c>
      <c r="C2131" s="20">
        <v>59470994.649999999</v>
      </c>
      <c r="D2131" s="20">
        <v>50999170.560000002</v>
      </c>
      <c r="E2131" s="20">
        <v>7545023.1500000004</v>
      </c>
      <c r="F2131" s="20">
        <f t="shared" ref="F2131:G2149" si="260">C2131-D2131</f>
        <v>8471824.0899999961</v>
      </c>
      <c r="G2131" s="20">
        <f t="shared" si="260"/>
        <v>43454147.410000004</v>
      </c>
    </row>
    <row r="2132" spans="1:7" s="18" customFormat="1" ht="15" customHeight="1" x14ac:dyDescent="0.25">
      <c r="A2132" s="21" t="s">
        <v>674</v>
      </c>
      <c r="B2132" s="19"/>
      <c r="C2132" s="20">
        <f>SUM(C2133:C2149)</f>
        <v>17470994.649999999</v>
      </c>
      <c r="D2132" s="20">
        <f t="shared" ref="D2132:E2132" si="261">SUM(D2133:D2149)</f>
        <v>8999770.6500000004</v>
      </c>
      <c r="E2132" s="20">
        <f t="shared" si="261"/>
        <v>3141892.7</v>
      </c>
      <c r="F2132" s="20">
        <f t="shared" si="260"/>
        <v>8471223.9999999981</v>
      </c>
      <c r="G2132" s="20">
        <f t="shared" si="260"/>
        <v>5857877.9500000002</v>
      </c>
    </row>
    <row r="2133" spans="1:7" ht="15" customHeight="1" x14ac:dyDescent="0.25">
      <c r="A2133" s="15" t="s">
        <v>57</v>
      </c>
      <c r="B2133" s="12">
        <v>50201010</v>
      </c>
      <c r="C2133" s="16">
        <v>100000</v>
      </c>
      <c r="D2133" s="16">
        <v>50000</v>
      </c>
      <c r="E2133" s="16">
        <v>12840</v>
      </c>
      <c r="F2133" s="16">
        <f t="shared" si="260"/>
        <v>50000</v>
      </c>
      <c r="G2133" s="16">
        <f t="shared" si="260"/>
        <v>37160</v>
      </c>
    </row>
    <row r="2134" spans="1:7" ht="15" customHeight="1" x14ac:dyDescent="0.25">
      <c r="A2134" s="15" t="s">
        <v>58</v>
      </c>
      <c r="B2134" s="12">
        <v>50202010</v>
      </c>
      <c r="C2134" s="16">
        <v>150000</v>
      </c>
      <c r="D2134" s="16">
        <v>100000</v>
      </c>
      <c r="E2134" s="16">
        <v>50000</v>
      </c>
      <c r="F2134" s="16">
        <f t="shared" si="260"/>
        <v>50000</v>
      </c>
      <c r="G2134" s="16">
        <f t="shared" si="260"/>
        <v>50000</v>
      </c>
    </row>
    <row r="2135" spans="1:7" ht="15" customHeight="1" x14ac:dyDescent="0.25">
      <c r="A2135" s="15" t="s">
        <v>59</v>
      </c>
      <c r="B2135" s="12">
        <v>50203010</v>
      </c>
      <c r="C2135" s="16">
        <v>526954</v>
      </c>
      <c r="D2135" s="16">
        <v>300000</v>
      </c>
      <c r="E2135" s="16">
        <v>0</v>
      </c>
      <c r="F2135" s="16">
        <f t="shared" si="260"/>
        <v>226954</v>
      </c>
      <c r="G2135" s="16">
        <f t="shared" si="260"/>
        <v>300000</v>
      </c>
    </row>
    <row r="2136" spans="1:7" ht="15" customHeight="1" x14ac:dyDescent="0.25">
      <c r="A2136" s="15" t="s">
        <v>75</v>
      </c>
      <c r="B2136" s="12">
        <v>50203090</v>
      </c>
      <c r="C2136" s="16">
        <v>3814800</v>
      </c>
      <c r="D2136" s="16">
        <v>1907400</v>
      </c>
      <c r="E2136" s="16">
        <v>775815.65</v>
      </c>
      <c r="F2136" s="16">
        <f t="shared" si="260"/>
        <v>1907400</v>
      </c>
      <c r="G2136" s="16">
        <f t="shared" si="260"/>
        <v>1131584.3500000001</v>
      </c>
    </row>
    <row r="2137" spans="1:7" ht="15" customHeight="1" x14ac:dyDescent="0.25">
      <c r="A2137" s="15" t="s">
        <v>62</v>
      </c>
      <c r="B2137" s="12">
        <v>50203210</v>
      </c>
      <c r="C2137" s="16">
        <v>298846</v>
      </c>
      <c r="D2137" s="16">
        <v>149423</v>
      </c>
      <c r="E2137" s="16">
        <v>0</v>
      </c>
      <c r="F2137" s="16">
        <f t="shared" si="260"/>
        <v>149423</v>
      </c>
      <c r="G2137" s="16">
        <f t="shared" si="260"/>
        <v>149423</v>
      </c>
    </row>
    <row r="2138" spans="1:7" ht="15" customHeight="1" x14ac:dyDescent="0.25">
      <c r="A2138" s="15" t="s">
        <v>63</v>
      </c>
      <c r="B2138" s="12">
        <v>50203990</v>
      </c>
      <c r="C2138" s="16">
        <v>100000</v>
      </c>
      <c r="D2138" s="16">
        <v>50000</v>
      </c>
      <c r="E2138" s="16">
        <v>0</v>
      </c>
      <c r="F2138" s="16">
        <f t="shared" si="260"/>
        <v>50000</v>
      </c>
      <c r="G2138" s="16">
        <f t="shared" si="260"/>
        <v>50000</v>
      </c>
    </row>
    <row r="2139" spans="1:7" ht="15" customHeight="1" x14ac:dyDescent="0.25">
      <c r="A2139" s="15" t="s">
        <v>64</v>
      </c>
      <c r="B2139" s="12">
        <v>50204010</v>
      </c>
      <c r="C2139" s="16">
        <v>100000</v>
      </c>
      <c r="D2139" s="16">
        <v>50000</v>
      </c>
      <c r="E2139" s="16">
        <v>24200</v>
      </c>
      <c r="F2139" s="16">
        <f t="shared" si="260"/>
        <v>50000</v>
      </c>
      <c r="G2139" s="16">
        <f t="shared" si="260"/>
        <v>25800</v>
      </c>
    </row>
    <row r="2140" spans="1:7" ht="15" customHeight="1" x14ac:dyDescent="0.25">
      <c r="A2140" s="15" t="s">
        <v>147</v>
      </c>
      <c r="B2140" s="12">
        <v>50204020</v>
      </c>
      <c r="C2140" s="16">
        <v>1200000</v>
      </c>
      <c r="D2140" s="16">
        <v>500000</v>
      </c>
      <c r="E2140" s="16">
        <v>279289.68</v>
      </c>
      <c r="F2140" s="16">
        <f t="shared" si="260"/>
        <v>700000</v>
      </c>
      <c r="G2140" s="16">
        <f t="shared" si="260"/>
        <v>220710.32</v>
      </c>
    </row>
    <row r="2141" spans="1:7" ht="15" customHeight="1" x14ac:dyDescent="0.25">
      <c r="A2141" s="15" t="s">
        <v>129</v>
      </c>
      <c r="B2141" s="12">
        <v>50205020</v>
      </c>
      <c r="C2141" s="16">
        <v>156000</v>
      </c>
      <c r="D2141" s="16">
        <v>39000</v>
      </c>
      <c r="E2141" s="16">
        <v>39000</v>
      </c>
      <c r="F2141" s="16">
        <f t="shared" si="260"/>
        <v>117000</v>
      </c>
      <c r="G2141" s="16">
        <f t="shared" si="260"/>
        <v>0</v>
      </c>
    </row>
    <row r="2142" spans="1:7" ht="15" customHeight="1" x14ac:dyDescent="0.25">
      <c r="A2142" s="15" t="s">
        <v>43</v>
      </c>
      <c r="B2142" s="12">
        <v>50212990</v>
      </c>
      <c r="C2142" s="16">
        <v>9890894.6500000004</v>
      </c>
      <c r="D2142" s="16">
        <v>4945447.6500000004</v>
      </c>
      <c r="E2142" s="16">
        <v>1908622.37</v>
      </c>
      <c r="F2142" s="16">
        <f t="shared" si="260"/>
        <v>4945447</v>
      </c>
      <c r="G2142" s="16">
        <f t="shared" si="260"/>
        <v>3036825.2800000003</v>
      </c>
    </row>
    <row r="2143" spans="1:7" ht="15" customHeight="1" x14ac:dyDescent="0.25">
      <c r="A2143" s="15" t="s">
        <v>97</v>
      </c>
      <c r="B2143" s="12">
        <v>50213040</v>
      </c>
      <c r="C2143" s="16">
        <v>300000</v>
      </c>
      <c r="D2143" s="16">
        <v>300000</v>
      </c>
      <c r="E2143" s="16">
        <v>0</v>
      </c>
      <c r="F2143" s="16">
        <f t="shared" si="260"/>
        <v>0</v>
      </c>
      <c r="G2143" s="16">
        <f t="shared" si="260"/>
        <v>300000</v>
      </c>
    </row>
    <row r="2144" spans="1:7" ht="15" customHeight="1" x14ac:dyDescent="0.25">
      <c r="A2144" s="15" t="s">
        <v>68</v>
      </c>
      <c r="B2144" s="12">
        <v>50213050</v>
      </c>
      <c r="C2144" s="16">
        <v>250000</v>
      </c>
      <c r="D2144" s="16">
        <v>250000</v>
      </c>
      <c r="E2144" s="16">
        <v>0</v>
      </c>
      <c r="F2144" s="16">
        <f t="shared" si="260"/>
        <v>0</v>
      </c>
      <c r="G2144" s="16">
        <f t="shared" si="260"/>
        <v>250000</v>
      </c>
    </row>
    <row r="2145" spans="1:7" ht="15" customHeight="1" x14ac:dyDescent="0.25">
      <c r="A2145" s="15" t="s">
        <v>114</v>
      </c>
      <c r="B2145" s="12">
        <v>50213210</v>
      </c>
      <c r="C2145" s="16">
        <v>123500</v>
      </c>
      <c r="D2145" s="16">
        <v>123500</v>
      </c>
      <c r="E2145" s="16">
        <v>0</v>
      </c>
      <c r="F2145" s="16">
        <f t="shared" si="260"/>
        <v>0</v>
      </c>
      <c r="G2145" s="16">
        <f t="shared" si="260"/>
        <v>123500</v>
      </c>
    </row>
    <row r="2146" spans="1:7" ht="15" customHeight="1" x14ac:dyDescent="0.25">
      <c r="A2146" s="15" t="s">
        <v>356</v>
      </c>
      <c r="B2146" s="12">
        <v>50216010</v>
      </c>
      <c r="C2146" s="16">
        <v>100000</v>
      </c>
      <c r="D2146" s="16">
        <v>50000</v>
      </c>
      <c r="E2146" s="16">
        <v>0</v>
      </c>
      <c r="F2146" s="16">
        <f t="shared" si="260"/>
        <v>50000</v>
      </c>
      <c r="G2146" s="16">
        <f t="shared" si="260"/>
        <v>50000</v>
      </c>
    </row>
    <row r="2147" spans="1:7" ht="15" customHeight="1" x14ac:dyDescent="0.25">
      <c r="A2147" s="15" t="s">
        <v>52</v>
      </c>
      <c r="B2147" s="12">
        <v>50216020</v>
      </c>
      <c r="C2147" s="16">
        <v>10000</v>
      </c>
      <c r="D2147" s="16">
        <v>10000</v>
      </c>
      <c r="E2147" s="16">
        <v>3375</v>
      </c>
      <c r="F2147" s="16">
        <f t="shared" si="260"/>
        <v>0</v>
      </c>
      <c r="G2147" s="16">
        <f t="shared" si="260"/>
        <v>6625</v>
      </c>
    </row>
    <row r="2148" spans="1:7" ht="15" customHeight="1" x14ac:dyDescent="0.25">
      <c r="A2148" s="15" t="s">
        <v>76</v>
      </c>
      <c r="B2148" s="12">
        <v>50299020</v>
      </c>
      <c r="C2148" s="16">
        <v>250000</v>
      </c>
      <c r="D2148" s="16">
        <v>125000</v>
      </c>
      <c r="E2148" s="16">
        <v>0</v>
      </c>
      <c r="F2148" s="16">
        <f t="shared" si="260"/>
        <v>125000</v>
      </c>
      <c r="G2148" s="16">
        <f t="shared" si="260"/>
        <v>125000</v>
      </c>
    </row>
    <row r="2149" spans="1:7" ht="15" customHeight="1" x14ac:dyDescent="0.25">
      <c r="A2149" s="15" t="s">
        <v>77</v>
      </c>
      <c r="B2149" s="12">
        <v>50299030</v>
      </c>
      <c r="C2149" s="16">
        <v>100000</v>
      </c>
      <c r="D2149" s="16">
        <v>50000</v>
      </c>
      <c r="E2149" s="16">
        <v>48750</v>
      </c>
      <c r="F2149" s="16">
        <f t="shared" si="260"/>
        <v>50000</v>
      </c>
      <c r="G2149" s="16">
        <f t="shared" si="260"/>
        <v>1250</v>
      </c>
    </row>
    <row r="2150" spans="1:7" ht="15" customHeight="1" x14ac:dyDescent="0.25">
      <c r="B2150" s="12"/>
    </row>
    <row r="2151" spans="1:7" ht="15" customHeight="1" x14ac:dyDescent="0.25">
      <c r="A2151" s="21" t="s">
        <v>675</v>
      </c>
      <c r="B2151" s="12"/>
      <c r="C2151" s="20">
        <f>SUM(C2152:C2175)</f>
        <v>22114396</v>
      </c>
      <c r="D2151" s="20">
        <f t="shared" ref="D2151:G2151" si="262">SUM(D2152:D2175)</f>
        <v>22114396</v>
      </c>
      <c r="E2151" s="20">
        <f t="shared" si="262"/>
        <v>2813492.8099999996</v>
      </c>
      <c r="F2151" s="20">
        <f t="shared" si="262"/>
        <v>0</v>
      </c>
      <c r="G2151" s="20">
        <f t="shared" si="262"/>
        <v>19300903.190000001</v>
      </c>
    </row>
    <row r="2152" spans="1:7" ht="15" customHeight="1" x14ac:dyDescent="0.25">
      <c r="A2152" s="15" t="s">
        <v>423</v>
      </c>
      <c r="B2152" s="12">
        <v>50213030</v>
      </c>
      <c r="C2152" s="16">
        <v>1396074.57</v>
      </c>
      <c r="D2152" s="16">
        <v>1396074.57</v>
      </c>
      <c r="E2152" s="16">
        <v>0</v>
      </c>
      <c r="F2152" s="16">
        <f t="shared" ref="F2152:G2175" si="263">C2152-D2152</f>
        <v>0</v>
      </c>
      <c r="G2152" s="16">
        <f t="shared" si="263"/>
        <v>1396074.57</v>
      </c>
    </row>
    <row r="2153" spans="1:7" ht="15" customHeight="1" x14ac:dyDescent="0.25">
      <c r="A2153" s="15" t="s">
        <v>424</v>
      </c>
      <c r="B2153" s="12">
        <v>50213030</v>
      </c>
      <c r="C2153" s="16">
        <v>640551.86</v>
      </c>
      <c r="D2153" s="16">
        <v>640551.86</v>
      </c>
      <c r="E2153" s="16">
        <v>0</v>
      </c>
      <c r="F2153" s="16">
        <f t="shared" si="263"/>
        <v>0</v>
      </c>
      <c r="G2153" s="16">
        <f t="shared" si="263"/>
        <v>640551.86</v>
      </c>
    </row>
    <row r="2154" spans="1:7" ht="15" customHeight="1" x14ac:dyDescent="0.25">
      <c r="A2154" s="15" t="s">
        <v>425</v>
      </c>
      <c r="B2154" s="12">
        <v>50213030</v>
      </c>
      <c r="C2154" s="16">
        <v>492732.2</v>
      </c>
      <c r="D2154" s="16">
        <v>492732.2</v>
      </c>
      <c r="E2154" s="16">
        <v>0</v>
      </c>
      <c r="F2154" s="16">
        <f t="shared" si="263"/>
        <v>0</v>
      </c>
      <c r="G2154" s="16">
        <f t="shared" si="263"/>
        <v>492732.2</v>
      </c>
    </row>
    <row r="2155" spans="1:7" ht="15" customHeight="1" x14ac:dyDescent="0.25">
      <c r="A2155" s="15" t="s">
        <v>426</v>
      </c>
      <c r="B2155" s="12">
        <v>50213030</v>
      </c>
      <c r="C2155" s="16">
        <v>2027469.82</v>
      </c>
      <c r="D2155" s="16">
        <v>2027469.82</v>
      </c>
      <c r="E2155" s="16">
        <v>476913.27</v>
      </c>
      <c r="F2155" s="16">
        <f t="shared" si="263"/>
        <v>0</v>
      </c>
      <c r="G2155" s="16">
        <f t="shared" si="263"/>
        <v>1550556.55</v>
      </c>
    </row>
    <row r="2156" spans="1:7" ht="15" customHeight="1" x14ac:dyDescent="0.25">
      <c r="A2156" s="15" t="s">
        <v>427</v>
      </c>
      <c r="B2156" s="12">
        <v>50213030</v>
      </c>
      <c r="C2156" s="16">
        <v>722673.89</v>
      </c>
      <c r="D2156" s="16">
        <v>722673.89</v>
      </c>
      <c r="E2156" s="16">
        <v>437673.69</v>
      </c>
      <c r="F2156" s="16">
        <f t="shared" si="263"/>
        <v>0</v>
      </c>
      <c r="G2156" s="16">
        <f t="shared" si="263"/>
        <v>285000.2</v>
      </c>
    </row>
    <row r="2157" spans="1:7" ht="15" customHeight="1" x14ac:dyDescent="0.25">
      <c r="A2157" s="15" t="s">
        <v>428</v>
      </c>
      <c r="B2157" s="12">
        <v>50213030</v>
      </c>
      <c r="C2157" s="16">
        <v>591278.64</v>
      </c>
      <c r="D2157" s="16">
        <v>591278.64</v>
      </c>
      <c r="E2157" s="16">
        <v>0</v>
      </c>
      <c r="F2157" s="16">
        <f t="shared" si="263"/>
        <v>0</v>
      </c>
      <c r="G2157" s="16">
        <f t="shared" si="263"/>
        <v>591278.64</v>
      </c>
    </row>
    <row r="2158" spans="1:7" ht="15" customHeight="1" x14ac:dyDescent="0.25">
      <c r="A2158" s="15" t="s">
        <v>429</v>
      </c>
      <c r="B2158" s="12">
        <v>50213030</v>
      </c>
      <c r="C2158" s="16">
        <v>328488.13</v>
      </c>
      <c r="D2158" s="16">
        <v>328488.13</v>
      </c>
      <c r="E2158" s="16">
        <v>0</v>
      </c>
      <c r="F2158" s="16">
        <f t="shared" si="263"/>
        <v>0</v>
      </c>
      <c r="G2158" s="16">
        <f t="shared" si="263"/>
        <v>328488.13</v>
      </c>
    </row>
    <row r="2159" spans="1:7" ht="15" customHeight="1" x14ac:dyDescent="0.25">
      <c r="A2159" s="15" t="s">
        <v>430</v>
      </c>
      <c r="B2159" s="12">
        <v>50213030</v>
      </c>
      <c r="C2159" s="16">
        <v>1469984.4</v>
      </c>
      <c r="D2159" s="16">
        <v>1469984.4</v>
      </c>
      <c r="E2159" s="16">
        <v>670159.6</v>
      </c>
      <c r="F2159" s="16">
        <f t="shared" si="263"/>
        <v>0</v>
      </c>
      <c r="G2159" s="16">
        <f t="shared" si="263"/>
        <v>799824.79999999993</v>
      </c>
    </row>
    <row r="2160" spans="1:7" ht="15" customHeight="1" x14ac:dyDescent="0.25">
      <c r="A2160" s="15" t="s">
        <v>431</v>
      </c>
      <c r="B2160" s="12">
        <v>50213030</v>
      </c>
      <c r="C2160" s="16">
        <v>2224562.7000000002</v>
      </c>
      <c r="D2160" s="16">
        <v>2224562.7000000002</v>
      </c>
      <c r="E2160" s="16">
        <v>0</v>
      </c>
      <c r="F2160" s="16">
        <f t="shared" si="263"/>
        <v>0</v>
      </c>
      <c r="G2160" s="16">
        <f t="shared" si="263"/>
        <v>2224562.7000000002</v>
      </c>
    </row>
    <row r="2161" spans="1:7" ht="15" customHeight="1" x14ac:dyDescent="0.25">
      <c r="A2161" s="15" t="s">
        <v>432</v>
      </c>
      <c r="B2161" s="12">
        <v>50213030</v>
      </c>
      <c r="C2161" s="16">
        <v>716925.35</v>
      </c>
      <c r="D2161" s="16">
        <v>716925.35</v>
      </c>
      <c r="E2161" s="16">
        <v>0</v>
      </c>
      <c r="F2161" s="16">
        <f t="shared" si="263"/>
        <v>0</v>
      </c>
      <c r="G2161" s="16">
        <f t="shared" si="263"/>
        <v>716925.35</v>
      </c>
    </row>
    <row r="2162" spans="1:7" ht="15" customHeight="1" x14ac:dyDescent="0.25">
      <c r="A2162" s="15" t="s">
        <v>433</v>
      </c>
      <c r="B2162" s="12">
        <v>50213030</v>
      </c>
      <c r="C2162" s="16">
        <v>377761.35</v>
      </c>
      <c r="D2162" s="16">
        <v>377761.35</v>
      </c>
      <c r="E2162" s="16">
        <v>0</v>
      </c>
      <c r="F2162" s="16">
        <f t="shared" si="263"/>
        <v>0</v>
      </c>
      <c r="G2162" s="16">
        <f t="shared" si="263"/>
        <v>377761.35</v>
      </c>
    </row>
    <row r="2163" spans="1:7" ht="15" customHeight="1" x14ac:dyDescent="0.25">
      <c r="A2163" s="15" t="s">
        <v>434</v>
      </c>
      <c r="B2163" s="12">
        <v>50213030</v>
      </c>
      <c r="C2163" s="16">
        <v>985464.4</v>
      </c>
      <c r="D2163" s="16">
        <v>985464.4</v>
      </c>
      <c r="E2163" s="16">
        <v>45201</v>
      </c>
      <c r="F2163" s="16">
        <f t="shared" si="263"/>
        <v>0</v>
      </c>
      <c r="G2163" s="16">
        <f t="shared" si="263"/>
        <v>940263.4</v>
      </c>
    </row>
    <row r="2164" spans="1:7" ht="15" customHeight="1" x14ac:dyDescent="0.25">
      <c r="A2164" s="15" t="s">
        <v>435</v>
      </c>
      <c r="B2164" s="12">
        <v>50213030</v>
      </c>
      <c r="C2164" s="16">
        <v>361336.95</v>
      </c>
      <c r="D2164" s="16">
        <v>361336.95</v>
      </c>
      <c r="E2164" s="16">
        <v>0</v>
      </c>
      <c r="F2164" s="16">
        <f t="shared" si="263"/>
        <v>0</v>
      </c>
      <c r="G2164" s="16">
        <f t="shared" si="263"/>
        <v>361336.95</v>
      </c>
    </row>
    <row r="2165" spans="1:7" ht="15" customHeight="1" x14ac:dyDescent="0.25">
      <c r="A2165" s="15" t="s">
        <v>436</v>
      </c>
      <c r="B2165" s="12">
        <v>50213030</v>
      </c>
      <c r="C2165" s="16">
        <v>240617.56</v>
      </c>
      <c r="D2165" s="16">
        <v>240617.56</v>
      </c>
      <c r="E2165" s="16">
        <v>0</v>
      </c>
      <c r="F2165" s="16">
        <f t="shared" si="263"/>
        <v>0</v>
      </c>
      <c r="G2165" s="16">
        <f t="shared" si="263"/>
        <v>240617.56</v>
      </c>
    </row>
    <row r="2166" spans="1:7" ht="15" customHeight="1" x14ac:dyDescent="0.25">
      <c r="A2166" s="15" t="s">
        <v>437</v>
      </c>
      <c r="B2166" s="12">
        <v>50213030</v>
      </c>
      <c r="C2166" s="16">
        <v>632339.66</v>
      </c>
      <c r="D2166" s="16">
        <v>632339.66</v>
      </c>
      <c r="E2166" s="16">
        <v>0</v>
      </c>
      <c r="F2166" s="16">
        <f t="shared" si="263"/>
        <v>0</v>
      </c>
      <c r="G2166" s="16">
        <f t="shared" si="263"/>
        <v>632339.66</v>
      </c>
    </row>
    <row r="2167" spans="1:7" ht="15" customHeight="1" x14ac:dyDescent="0.25">
      <c r="A2167" s="15" t="s">
        <v>438</v>
      </c>
      <c r="B2167" s="12">
        <v>50213030</v>
      </c>
      <c r="C2167" s="16">
        <v>1092223.04</v>
      </c>
      <c r="D2167" s="16">
        <v>1092223.04</v>
      </c>
      <c r="E2167" s="16">
        <v>0</v>
      </c>
      <c r="F2167" s="16">
        <f t="shared" si="263"/>
        <v>0</v>
      </c>
      <c r="G2167" s="16">
        <f t="shared" si="263"/>
        <v>1092223.04</v>
      </c>
    </row>
    <row r="2168" spans="1:7" ht="15" customHeight="1" x14ac:dyDescent="0.25">
      <c r="A2168" s="15" t="s">
        <v>439</v>
      </c>
      <c r="B2168" s="12">
        <v>50213030</v>
      </c>
      <c r="C2168" s="16">
        <v>505050.51</v>
      </c>
      <c r="D2168" s="16">
        <v>505050.51</v>
      </c>
      <c r="E2168" s="16">
        <v>0</v>
      </c>
      <c r="F2168" s="16">
        <f t="shared" si="263"/>
        <v>0</v>
      </c>
      <c r="G2168" s="16">
        <f t="shared" si="263"/>
        <v>505050.51</v>
      </c>
    </row>
    <row r="2169" spans="1:7" ht="15" customHeight="1" x14ac:dyDescent="0.25">
      <c r="A2169" s="15" t="s">
        <v>440</v>
      </c>
      <c r="B2169" s="12">
        <v>50213030</v>
      </c>
      <c r="C2169" s="16">
        <v>1231830.5</v>
      </c>
      <c r="D2169" s="16">
        <v>1231830.5</v>
      </c>
      <c r="E2169" s="16">
        <v>778982.45</v>
      </c>
      <c r="F2169" s="16">
        <f t="shared" si="263"/>
        <v>0</v>
      </c>
      <c r="G2169" s="16">
        <f t="shared" si="263"/>
        <v>452848.05000000005</v>
      </c>
    </row>
    <row r="2170" spans="1:7" ht="15" customHeight="1" x14ac:dyDescent="0.25">
      <c r="A2170" s="15" t="s">
        <v>441</v>
      </c>
      <c r="B2170" s="12">
        <v>50213030</v>
      </c>
      <c r="C2170" s="16">
        <v>1182557.28</v>
      </c>
      <c r="D2170" s="16">
        <v>1182557.28</v>
      </c>
      <c r="E2170" s="16">
        <v>0</v>
      </c>
      <c r="F2170" s="16">
        <f t="shared" si="263"/>
        <v>0</v>
      </c>
      <c r="G2170" s="16">
        <f t="shared" si="263"/>
        <v>1182557.28</v>
      </c>
    </row>
    <row r="2171" spans="1:7" ht="15" customHeight="1" x14ac:dyDescent="0.25">
      <c r="A2171" s="15" t="s">
        <v>442</v>
      </c>
      <c r="B2171" s="12">
        <v>50213030</v>
      </c>
      <c r="C2171" s="16">
        <v>636445.76</v>
      </c>
      <c r="D2171" s="16">
        <v>636445.76</v>
      </c>
      <c r="E2171" s="16">
        <v>14637.5</v>
      </c>
      <c r="F2171" s="16">
        <f t="shared" si="263"/>
        <v>0</v>
      </c>
      <c r="G2171" s="16">
        <f t="shared" si="263"/>
        <v>621808.26</v>
      </c>
    </row>
    <row r="2172" spans="1:7" ht="15" customHeight="1" x14ac:dyDescent="0.25">
      <c r="A2172" s="15" t="s">
        <v>443</v>
      </c>
      <c r="B2172" s="12">
        <v>50213030</v>
      </c>
      <c r="C2172" s="16">
        <v>1424817.28</v>
      </c>
      <c r="D2172" s="16">
        <v>1424817.28</v>
      </c>
      <c r="E2172" s="16">
        <v>389925.3</v>
      </c>
      <c r="F2172" s="16">
        <f t="shared" si="263"/>
        <v>0</v>
      </c>
      <c r="G2172" s="16">
        <f t="shared" si="263"/>
        <v>1034891.98</v>
      </c>
    </row>
    <row r="2173" spans="1:7" ht="15" customHeight="1" x14ac:dyDescent="0.25">
      <c r="A2173" s="15" t="s">
        <v>444</v>
      </c>
      <c r="B2173" s="12">
        <v>50213030</v>
      </c>
      <c r="C2173" s="16">
        <v>821220.33</v>
      </c>
      <c r="D2173" s="16">
        <v>821220.33</v>
      </c>
      <c r="E2173" s="16">
        <v>0</v>
      </c>
      <c r="F2173" s="16">
        <f t="shared" si="263"/>
        <v>0</v>
      </c>
      <c r="G2173" s="16">
        <f t="shared" si="263"/>
        <v>821220.33</v>
      </c>
    </row>
    <row r="2174" spans="1:7" ht="15" customHeight="1" x14ac:dyDescent="0.25">
      <c r="A2174" s="15" t="s">
        <v>445</v>
      </c>
      <c r="B2174" s="12">
        <v>50213030</v>
      </c>
      <c r="C2174" s="16">
        <v>915660.67</v>
      </c>
      <c r="D2174" s="16">
        <v>915660.67</v>
      </c>
      <c r="E2174" s="16">
        <v>0</v>
      </c>
      <c r="F2174" s="16">
        <f t="shared" si="263"/>
        <v>0</v>
      </c>
      <c r="G2174" s="16">
        <f t="shared" si="263"/>
        <v>915660.67</v>
      </c>
    </row>
    <row r="2175" spans="1:7" ht="15" customHeight="1" x14ac:dyDescent="0.25">
      <c r="A2175" s="15" t="s">
        <v>446</v>
      </c>
      <c r="B2175" s="12">
        <v>50213030</v>
      </c>
      <c r="C2175" s="16">
        <v>1096329.1499999999</v>
      </c>
      <c r="D2175" s="16">
        <v>1096329.1499999999</v>
      </c>
      <c r="E2175" s="16">
        <v>0</v>
      </c>
      <c r="F2175" s="16">
        <f t="shared" si="263"/>
        <v>0</v>
      </c>
      <c r="G2175" s="16">
        <f t="shared" si="263"/>
        <v>1096329.1499999999</v>
      </c>
    </row>
    <row r="2176" spans="1:7" ht="15" customHeight="1" x14ac:dyDescent="0.25">
      <c r="B2176" s="12"/>
    </row>
    <row r="2177" spans="1:7" ht="15" customHeight="1" x14ac:dyDescent="0.25">
      <c r="A2177" s="21" t="s">
        <v>676</v>
      </c>
      <c r="B2177" s="12"/>
      <c r="C2177" s="20">
        <f>SUM(C2178:C2209)</f>
        <v>19885604.000000004</v>
      </c>
      <c r="D2177" s="20">
        <f t="shared" ref="D2177:G2177" si="264">SUM(D2178:D2209)</f>
        <v>19885003.910000004</v>
      </c>
      <c r="E2177" s="20">
        <f t="shared" si="264"/>
        <v>1589637.6400000001</v>
      </c>
      <c r="F2177" s="20">
        <f t="shared" si="264"/>
        <v>600.08999999999651</v>
      </c>
      <c r="G2177" s="20">
        <f t="shared" si="264"/>
        <v>18295366.270000003</v>
      </c>
    </row>
    <row r="2178" spans="1:7" ht="15" customHeight="1" x14ac:dyDescent="0.25">
      <c r="A2178" s="15" t="s">
        <v>447</v>
      </c>
      <c r="B2178" s="12">
        <v>50213030</v>
      </c>
      <c r="C2178" s="16">
        <v>151925.76000000001</v>
      </c>
      <c r="D2178" s="16">
        <v>151925.76000000001</v>
      </c>
      <c r="E2178" s="16">
        <v>0</v>
      </c>
      <c r="F2178" s="16">
        <f t="shared" ref="F2178:G2209" si="265">C2178-D2178</f>
        <v>0</v>
      </c>
      <c r="G2178" s="16">
        <f t="shared" si="265"/>
        <v>151925.76000000001</v>
      </c>
    </row>
    <row r="2179" spans="1:7" ht="15" customHeight="1" x14ac:dyDescent="0.25">
      <c r="A2179" s="15" t="s">
        <v>448</v>
      </c>
      <c r="B2179" s="12">
        <v>50213030</v>
      </c>
      <c r="C2179" s="16">
        <v>361336.95</v>
      </c>
      <c r="D2179" s="16">
        <v>361036.95</v>
      </c>
      <c r="E2179" s="16">
        <v>80211</v>
      </c>
      <c r="F2179" s="16">
        <f t="shared" si="265"/>
        <v>300</v>
      </c>
      <c r="G2179" s="16">
        <f t="shared" si="265"/>
        <v>280825.95</v>
      </c>
    </row>
    <row r="2180" spans="1:7" ht="15" customHeight="1" x14ac:dyDescent="0.25">
      <c r="A2180" s="15" t="s">
        <v>449</v>
      </c>
      <c r="B2180" s="12">
        <v>50213030</v>
      </c>
      <c r="C2180" s="16">
        <v>891024.06</v>
      </c>
      <c r="D2180" s="16">
        <v>891024.06</v>
      </c>
      <c r="E2180" s="16">
        <v>30999</v>
      </c>
      <c r="F2180" s="16">
        <f t="shared" si="265"/>
        <v>0</v>
      </c>
      <c r="G2180" s="16">
        <f t="shared" si="265"/>
        <v>860025.06</v>
      </c>
    </row>
    <row r="2181" spans="1:7" ht="15" customHeight="1" x14ac:dyDescent="0.25">
      <c r="A2181" s="15" t="s">
        <v>450</v>
      </c>
      <c r="B2181" s="12">
        <v>50213030</v>
      </c>
      <c r="C2181" s="16">
        <v>372834.03</v>
      </c>
      <c r="D2181" s="16">
        <v>372834.03</v>
      </c>
      <c r="E2181" s="16">
        <v>163230</v>
      </c>
      <c r="F2181" s="16">
        <f t="shared" si="265"/>
        <v>0</v>
      </c>
      <c r="G2181" s="16">
        <f t="shared" si="265"/>
        <v>209604.03000000003</v>
      </c>
    </row>
    <row r="2182" spans="1:7" ht="15" customHeight="1" x14ac:dyDescent="0.25">
      <c r="A2182" s="15" t="s">
        <v>451</v>
      </c>
      <c r="B2182" s="12">
        <v>50213030</v>
      </c>
      <c r="C2182" s="16">
        <v>49273.22</v>
      </c>
      <c r="D2182" s="16">
        <v>49273.22</v>
      </c>
      <c r="E2182" s="16">
        <v>0</v>
      </c>
      <c r="F2182" s="16">
        <f t="shared" si="265"/>
        <v>0</v>
      </c>
      <c r="G2182" s="16">
        <f t="shared" si="265"/>
        <v>49273.22</v>
      </c>
    </row>
    <row r="2183" spans="1:7" ht="15" customHeight="1" x14ac:dyDescent="0.25">
      <c r="A2183" s="15" t="s">
        <v>452</v>
      </c>
      <c r="B2183" s="12">
        <v>50213030</v>
      </c>
      <c r="C2183" s="16">
        <v>266896.61</v>
      </c>
      <c r="D2183" s="16">
        <v>266896.61</v>
      </c>
      <c r="E2183" s="16">
        <v>32190</v>
      </c>
      <c r="F2183" s="16">
        <f t="shared" si="265"/>
        <v>0</v>
      </c>
      <c r="G2183" s="16">
        <f t="shared" si="265"/>
        <v>234706.61</v>
      </c>
    </row>
    <row r="2184" spans="1:7" ht="15" customHeight="1" x14ac:dyDescent="0.25">
      <c r="A2184" s="15" t="s">
        <v>453</v>
      </c>
      <c r="B2184" s="12">
        <v>50213030</v>
      </c>
      <c r="C2184" s="16">
        <v>188880.68</v>
      </c>
      <c r="D2184" s="16">
        <v>188880.68</v>
      </c>
      <c r="E2184" s="16">
        <v>0</v>
      </c>
      <c r="F2184" s="16">
        <f t="shared" si="265"/>
        <v>0</v>
      </c>
      <c r="G2184" s="16">
        <f t="shared" si="265"/>
        <v>188880.68</v>
      </c>
    </row>
    <row r="2185" spans="1:7" ht="15" customHeight="1" x14ac:dyDescent="0.25">
      <c r="A2185" s="15" t="s">
        <v>454</v>
      </c>
      <c r="B2185" s="12">
        <v>50213030</v>
      </c>
      <c r="C2185" s="16">
        <v>470559.25</v>
      </c>
      <c r="D2185" s="16">
        <v>470559.25</v>
      </c>
      <c r="E2185" s="16">
        <v>36327</v>
      </c>
      <c r="F2185" s="16">
        <f t="shared" si="265"/>
        <v>0</v>
      </c>
      <c r="G2185" s="16">
        <f t="shared" si="265"/>
        <v>434232.25</v>
      </c>
    </row>
    <row r="2186" spans="1:7" ht="15" customHeight="1" x14ac:dyDescent="0.25">
      <c r="A2186" s="15" t="s">
        <v>455</v>
      </c>
      <c r="B2186" s="12">
        <v>50213030</v>
      </c>
      <c r="C2186" s="16">
        <v>467274.37</v>
      </c>
      <c r="D2186" s="16">
        <v>467274.37</v>
      </c>
      <c r="E2186" s="16">
        <v>0</v>
      </c>
      <c r="F2186" s="16">
        <f t="shared" si="265"/>
        <v>0</v>
      </c>
      <c r="G2186" s="16">
        <f t="shared" si="265"/>
        <v>467274.37</v>
      </c>
    </row>
    <row r="2187" spans="1:7" ht="15" customHeight="1" x14ac:dyDescent="0.25">
      <c r="A2187" s="15" t="s">
        <v>456</v>
      </c>
      <c r="B2187" s="12">
        <v>50213030</v>
      </c>
      <c r="C2187" s="16">
        <v>1387862.36</v>
      </c>
      <c r="D2187" s="16">
        <v>1387862.36</v>
      </c>
      <c r="E2187" s="16">
        <v>429269</v>
      </c>
      <c r="F2187" s="16">
        <f t="shared" si="265"/>
        <v>0</v>
      </c>
      <c r="G2187" s="16">
        <f t="shared" si="265"/>
        <v>958593.3600000001</v>
      </c>
    </row>
    <row r="2188" spans="1:7" ht="15" customHeight="1" x14ac:dyDescent="0.25">
      <c r="A2188" s="15" t="s">
        <v>457</v>
      </c>
      <c r="B2188" s="12">
        <v>50213030</v>
      </c>
      <c r="C2188" s="16">
        <v>721031.45</v>
      </c>
      <c r="D2188" s="16">
        <v>721031.45</v>
      </c>
      <c r="E2188" s="16">
        <v>183280</v>
      </c>
      <c r="F2188" s="16">
        <f t="shared" si="265"/>
        <v>0</v>
      </c>
      <c r="G2188" s="16">
        <f t="shared" si="265"/>
        <v>537751.44999999995</v>
      </c>
    </row>
    <row r="2189" spans="1:7" ht="15" customHeight="1" x14ac:dyDescent="0.25">
      <c r="A2189" s="15" t="s">
        <v>458</v>
      </c>
      <c r="B2189" s="12">
        <v>50213030</v>
      </c>
      <c r="C2189" s="16">
        <v>492732.2</v>
      </c>
      <c r="D2189" s="16">
        <v>492732.2</v>
      </c>
      <c r="E2189" s="16">
        <v>0</v>
      </c>
      <c r="F2189" s="16">
        <f t="shared" si="265"/>
        <v>0</v>
      </c>
      <c r="G2189" s="16">
        <f t="shared" si="265"/>
        <v>492732.2</v>
      </c>
    </row>
    <row r="2190" spans="1:7" ht="15" customHeight="1" x14ac:dyDescent="0.25">
      <c r="A2190" s="15" t="s">
        <v>459</v>
      </c>
      <c r="B2190" s="12">
        <v>50213030</v>
      </c>
      <c r="C2190" s="16">
        <v>410610.17</v>
      </c>
      <c r="D2190" s="16">
        <v>410610.17</v>
      </c>
      <c r="E2190" s="16">
        <v>0</v>
      </c>
      <c r="F2190" s="16">
        <f t="shared" si="265"/>
        <v>0</v>
      </c>
      <c r="G2190" s="16">
        <f t="shared" si="265"/>
        <v>410610.17</v>
      </c>
    </row>
    <row r="2191" spans="1:7" ht="15" customHeight="1" x14ac:dyDescent="0.25">
      <c r="A2191" s="15" t="s">
        <v>460</v>
      </c>
      <c r="B2191" s="12">
        <v>50213030</v>
      </c>
      <c r="C2191" s="16">
        <v>1245791.25</v>
      </c>
      <c r="D2191" s="16">
        <v>1245791.25</v>
      </c>
      <c r="E2191" s="16">
        <v>0</v>
      </c>
      <c r="F2191" s="16">
        <f t="shared" si="265"/>
        <v>0</v>
      </c>
      <c r="G2191" s="16">
        <f t="shared" si="265"/>
        <v>1245791.25</v>
      </c>
    </row>
    <row r="2192" spans="1:7" ht="15" customHeight="1" x14ac:dyDescent="0.25">
      <c r="A2192" s="15" t="s">
        <v>461</v>
      </c>
      <c r="B2192" s="12">
        <v>50213030</v>
      </c>
      <c r="C2192" s="16">
        <v>241438.77</v>
      </c>
      <c r="D2192" s="16">
        <v>241438.77</v>
      </c>
      <c r="E2192" s="16">
        <v>0</v>
      </c>
      <c r="F2192" s="16">
        <f t="shared" si="265"/>
        <v>0</v>
      </c>
      <c r="G2192" s="16">
        <f t="shared" si="265"/>
        <v>241438.77</v>
      </c>
    </row>
    <row r="2193" spans="1:7" ht="15" customHeight="1" x14ac:dyDescent="0.25">
      <c r="A2193" s="15" t="s">
        <v>462</v>
      </c>
      <c r="B2193" s="12">
        <v>50213030</v>
      </c>
      <c r="C2193" s="16">
        <v>458240.94</v>
      </c>
      <c r="D2193" s="16">
        <v>458240.94</v>
      </c>
      <c r="E2193" s="16">
        <v>0</v>
      </c>
      <c r="F2193" s="16">
        <f t="shared" si="265"/>
        <v>0</v>
      </c>
      <c r="G2193" s="16">
        <f t="shared" si="265"/>
        <v>458240.94</v>
      </c>
    </row>
    <row r="2194" spans="1:7" ht="15" customHeight="1" x14ac:dyDescent="0.25">
      <c r="A2194" s="15" t="s">
        <v>463</v>
      </c>
      <c r="B2194" s="12">
        <v>50213030</v>
      </c>
      <c r="C2194" s="16">
        <v>335057.90000000002</v>
      </c>
      <c r="D2194" s="16">
        <v>335057.90000000002</v>
      </c>
      <c r="E2194" s="16">
        <v>0</v>
      </c>
      <c r="F2194" s="16">
        <f t="shared" si="265"/>
        <v>0</v>
      </c>
      <c r="G2194" s="16">
        <f t="shared" si="265"/>
        <v>335057.90000000002</v>
      </c>
    </row>
    <row r="2195" spans="1:7" ht="15" customHeight="1" x14ac:dyDescent="0.25">
      <c r="A2195" s="15" t="s">
        <v>464</v>
      </c>
      <c r="B2195" s="12">
        <v>50213030</v>
      </c>
      <c r="C2195" s="16">
        <v>529687.12</v>
      </c>
      <c r="D2195" s="16">
        <v>529687.12</v>
      </c>
      <c r="E2195" s="16">
        <v>32015</v>
      </c>
      <c r="F2195" s="16">
        <f t="shared" si="265"/>
        <v>0</v>
      </c>
      <c r="G2195" s="16">
        <f t="shared" si="265"/>
        <v>497672.12</v>
      </c>
    </row>
    <row r="2196" spans="1:7" ht="15" customHeight="1" x14ac:dyDescent="0.25">
      <c r="A2196" s="15" t="s">
        <v>465</v>
      </c>
      <c r="B2196" s="12">
        <v>50213030</v>
      </c>
      <c r="C2196" s="16">
        <v>326845.69</v>
      </c>
      <c r="D2196" s="16">
        <v>326845.69</v>
      </c>
      <c r="E2196" s="16">
        <v>0</v>
      </c>
      <c r="F2196" s="16">
        <f t="shared" si="265"/>
        <v>0</v>
      </c>
      <c r="G2196" s="16">
        <f t="shared" si="265"/>
        <v>326845.69</v>
      </c>
    </row>
    <row r="2197" spans="1:7" ht="15" customHeight="1" x14ac:dyDescent="0.25">
      <c r="A2197" s="15" t="s">
        <v>466</v>
      </c>
      <c r="B2197" s="12">
        <v>50213030</v>
      </c>
      <c r="C2197" s="16">
        <v>221729.49</v>
      </c>
      <c r="D2197" s="16">
        <v>221729.49</v>
      </c>
      <c r="E2197" s="16">
        <v>0</v>
      </c>
      <c r="F2197" s="16">
        <f t="shared" si="265"/>
        <v>0</v>
      </c>
      <c r="G2197" s="16">
        <f t="shared" si="265"/>
        <v>221729.49</v>
      </c>
    </row>
    <row r="2198" spans="1:7" ht="15" customHeight="1" x14ac:dyDescent="0.25">
      <c r="A2198" s="15" t="s">
        <v>467</v>
      </c>
      <c r="B2198" s="12">
        <v>50213030</v>
      </c>
      <c r="C2198" s="16">
        <v>840108.39</v>
      </c>
      <c r="D2198" s="16">
        <v>840108.39</v>
      </c>
      <c r="E2198" s="16">
        <v>55044</v>
      </c>
      <c r="F2198" s="16">
        <f t="shared" si="265"/>
        <v>0</v>
      </c>
      <c r="G2198" s="16">
        <f t="shared" si="265"/>
        <v>785064.39</v>
      </c>
    </row>
    <row r="2199" spans="1:7" ht="15" customHeight="1" x14ac:dyDescent="0.25">
      <c r="A2199" s="15" t="s">
        <v>468</v>
      </c>
      <c r="B2199" s="12">
        <v>50213030</v>
      </c>
      <c r="C2199" s="16">
        <v>3859735.57</v>
      </c>
      <c r="D2199" s="16">
        <v>3859735.57</v>
      </c>
      <c r="E2199" s="16">
        <v>541753.64</v>
      </c>
      <c r="F2199" s="16">
        <f t="shared" si="265"/>
        <v>0</v>
      </c>
      <c r="G2199" s="16">
        <f t="shared" si="265"/>
        <v>3317981.9299999997</v>
      </c>
    </row>
    <row r="2200" spans="1:7" ht="15" customHeight="1" x14ac:dyDescent="0.25">
      <c r="A2200" s="15" t="s">
        <v>469</v>
      </c>
      <c r="B2200" s="12">
        <v>50213030</v>
      </c>
      <c r="C2200" s="16">
        <v>1133284.06</v>
      </c>
      <c r="D2200" s="16">
        <v>1133284.06</v>
      </c>
      <c r="E2200" s="16">
        <v>0</v>
      </c>
      <c r="F2200" s="16">
        <f t="shared" si="265"/>
        <v>0</v>
      </c>
      <c r="G2200" s="16">
        <f t="shared" si="265"/>
        <v>1133284.06</v>
      </c>
    </row>
    <row r="2201" spans="1:7" ht="15" customHeight="1" x14ac:dyDescent="0.25">
      <c r="A2201" s="15" t="s">
        <v>470</v>
      </c>
      <c r="B2201" s="12">
        <v>50213030</v>
      </c>
      <c r="C2201" s="16">
        <v>151925.76000000001</v>
      </c>
      <c r="D2201" s="16">
        <v>151925.76000000001</v>
      </c>
      <c r="E2201" s="16">
        <v>0</v>
      </c>
      <c r="F2201" s="16">
        <f t="shared" si="265"/>
        <v>0</v>
      </c>
      <c r="G2201" s="16">
        <f t="shared" si="265"/>
        <v>151925.76000000001</v>
      </c>
    </row>
    <row r="2202" spans="1:7" ht="15" customHeight="1" x14ac:dyDescent="0.25">
      <c r="A2202" s="15" t="s">
        <v>471</v>
      </c>
      <c r="B2202" s="12">
        <v>50213030</v>
      </c>
      <c r="C2202" s="16">
        <v>197914.1</v>
      </c>
      <c r="D2202" s="16">
        <v>197614.1</v>
      </c>
      <c r="E2202" s="16">
        <v>0</v>
      </c>
      <c r="F2202" s="16">
        <f t="shared" si="265"/>
        <v>300</v>
      </c>
      <c r="G2202" s="16">
        <f t="shared" si="265"/>
        <v>197614.1</v>
      </c>
    </row>
    <row r="2203" spans="1:7" ht="15" customHeight="1" x14ac:dyDescent="0.25">
      <c r="A2203" s="15" t="s">
        <v>472</v>
      </c>
      <c r="B2203" s="12">
        <v>50213030</v>
      </c>
      <c r="C2203" s="16">
        <v>234047.8</v>
      </c>
      <c r="D2203" s="16">
        <v>234047.71</v>
      </c>
      <c r="E2203" s="16">
        <v>0</v>
      </c>
      <c r="F2203" s="16">
        <f t="shared" si="265"/>
        <v>8.999999999650754E-2</v>
      </c>
      <c r="G2203" s="16">
        <f t="shared" si="265"/>
        <v>234047.71</v>
      </c>
    </row>
    <row r="2204" spans="1:7" ht="15" customHeight="1" x14ac:dyDescent="0.25">
      <c r="A2204" s="15" t="s">
        <v>473</v>
      </c>
      <c r="B2204" s="12">
        <v>50213030</v>
      </c>
      <c r="C2204" s="16">
        <v>142071.12</v>
      </c>
      <c r="D2204" s="16">
        <v>142071.12</v>
      </c>
      <c r="E2204" s="16">
        <v>0</v>
      </c>
      <c r="F2204" s="16">
        <f t="shared" si="265"/>
        <v>0</v>
      </c>
      <c r="G2204" s="16">
        <f t="shared" si="265"/>
        <v>142071.12</v>
      </c>
    </row>
    <row r="2205" spans="1:7" ht="15" customHeight="1" x14ac:dyDescent="0.25">
      <c r="A2205" s="15" t="s">
        <v>474</v>
      </c>
      <c r="B2205" s="12">
        <v>50213030</v>
      </c>
      <c r="C2205" s="16">
        <v>67340.070000000007</v>
      </c>
      <c r="D2205" s="16">
        <v>67340.070000000007</v>
      </c>
      <c r="E2205" s="16">
        <v>0</v>
      </c>
      <c r="F2205" s="16">
        <f t="shared" si="265"/>
        <v>0</v>
      </c>
      <c r="G2205" s="16">
        <f t="shared" si="265"/>
        <v>67340.070000000007</v>
      </c>
    </row>
    <row r="2206" spans="1:7" ht="15" customHeight="1" x14ac:dyDescent="0.25">
      <c r="A2206" s="15" t="s">
        <v>475</v>
      </c>
      <c r="B2206" s="12">
        <v>50213030</v>
      </c>
      <c r="C2206" s="16">
        <v>1232405.3500000001</v>
      </c>
      <c r="D2206" s="16">
        <v>1232405.3500000001</v>
      </c>
      <c r="E2206" s="16">
        <v>0</v>
      </c>
      <c r="F2206" s="16">
        <f t="shared" si="265"/>
        <v>0</v>
      </c>
      <c r="G2206" s="16">
        <f t="shared" si="265"/>
        <v>1232405.3500000001</v>
      </c>
    </row>
    <row r="2207" spans="1:7" ht="15" customHeight="1" x14ac:dyDescent="0.25">
      <c r="A2207" s="15" t="s">
        <v>476</v>
      </c>
      <c r="B2207" s="12">
        <v>50213030</v>
      </c>
      <c r="C2207" s="16">
        <v>1552106.43</v>
      </c>
      <c r="D2207" s="16">
        <v>1552106.43</v>
      </c>
      <c r="E2207" s="16">
        <v>0</v>
      </c>
      <c r="F2207" s="16">
        <f t="shared" si="265"/>
        <v>0</v>
      </c>
      <c r="G2207" s="16">
        <f t="shared" si="265"/>
        <v>1552106.43</v>
      </c>
    </row>
    <row r="2208" spans="1:7" ht="15" customHeight="1" x14ac:dyDescent="0.25">
      <c r="A2208" s="15" t="s">
        <v>477</v>
      </c>
      <c r="B2208" s="12">
        <v>50213030</v>
      </c>
      <c r="C2208" s="16">
        <v>448386.3</v>
      </c>
      <c r="D2208" s="16">
        <v>448386.3</v>
      </c>
      <c r="E2208" s="16">
        <v>5319</v>
      </c>
      <c r="F2208" s="16">
        <f t="shared" si="265"/>
        <v>0</v>
      </c>
      <c r="G2208" s="16">
        <f t="shared" si="265"/>
        <v>443067.3</v>
      </c>
    </row>
    <row r="2209" spans="1:7" ht="15" customHeight="1" x14ac:dyDescent="0.25">
      <c r="A2209" s="15" t="s">
        <v>478</v>
      </c>
      <c r="B2209" s="12">
        <v>50213030</v>
      </c>
      <c r="C2209" s="16">
        <v>435246.78</v>
      </c>
      <c r="D2209" s="16">
        <v>435246.78</v>
      </c>
      <c r="E2209" s="16">
        <v>0</v>
      </c>
      <c r="F2209" s="16">
        <f t="shared" si="265"/>
        <v>0</v>
      </c>
      <c r="G2209" s="16">
        <f t="shared" si="265"/>
        <v>435246.78</v>
      </c>
    </row>
    <row r="2210" spans="1:7" ht="15" customHeight="1" x14ac:dyDescent="0.25">
      <c r="B2210" s="12"/>
    </row>
    <row r="2211" spans="1:7" s="18" customFormat="1" ht="15" customHeight="1" x14ac:dyDescent="0.25">
      <c r="A2211" s="18" t="s">
        <v>136</v>
      </c>
      <c r="B2211" s="19">
        <v>300</v>
      </c>
      <c r="C2211" s="20">
        <v>27000000</v>
      </c>
      <c r="D2211" s="20">
        <v>15700000</v>
      </c>
      <c r="E2211" s="20">
        <v>0</v>
      </c>
      <c r="F2211" s="20">
        <f t="shared" ref="F2211:G2215" si="266">C2211-D2211</f>
        <v>11300000</v>
      </c>
      <c r="G2211" s="20">
        <f t="shared" si="266"/>
        <v>15700000</v>
      </c>
    </row>
    <row r="2212" spans="1:7" ht="15" customHeight="1" x14ac:dyDescent="0.25">
      <c r="A2212" s="15" t="s">
        <v>479</v>
      </c>
      <c r="B2212" s="12">
        <v>10703010</v>
      </c>
      <c r="C2212" s="16">
        <v>6300000</v>
      </c>
      <c r="D2212" s="16">
        <v>0</v>
      </c>
      <c r="E2212" s="16">
        <v>0</v>
      </c>
      <c r="F2212" s="16">
        <f t="shared" si="266"/>
        <v>6300000</v>
      </c>
      <c r="G2212" s="16">
        <f t="shared" si="266"/>
        <v>0</v>
      </c>
    </row>
    <row r="2213" spans="1:7" ht="15" customHeight="1" x14ac:dyDescent="0.25">
      <c r="A2213" s="15" t="s">
        <v>480</v>
      </c>
      <c r="B2213" s="12">
        <v>10703010</v>
      </c>
      <c r="C2213" s="16">
        <v>13700000</v>
      </c>
      <c r="D2213" s="16">
        <v>13700000</v>
      </c>
      <c r="E2213" s="16">
        <v>0</v>
      </c>
      <c r="F2213" s="16">
        <f t="shared" si="266"/>
        <v>0</v>
      </c>
      <c r="G2213" s="16">
        <f t="shared" si="266"/>
        <v>13700000</v>
      </c>
    </row>
    <row r="2214" spans="1:7" ht="15" customHeight="1" x14ac:dyDescent="0.25">
      <c r="A2214" s="15" t="s">
        <v>481</v>
      </c>
      <c r="B2214" s="12">
        <v>10703010</v>
      </c>
      <c r="C2214" s="16">
        <v>2000000</v>
      </c>
      <c r="D2214" s="16">
        <v>2000000</v>
      </c>
      <c r="E2214" s="16">
        <v>0</v>
      </c>
      <c r="F2214" s="16">
        <f t="shared" si="266"/>
        <v>0</v>
      </c>
      <c r="G2214" s="16">
        <f t="shared" si="266"/>
        <v>2000000</v>
      </c>
    </row>
    <row r="2215" spans="1:7" ht="15" customHeight="1" x14ac:dyDescent="0.25">
      <c r="A2215" s="15" t="s">
        <v>482</v>
      </c>
      <c r="B2215" s="12">
        <v>10703040</v>
      </c>
      <c r="C2215" s="16">
        <v>5000000</v>
      </c>
      <c r="D2215" s="16">
        <v>0</v>
      </c>
      <c r="E2215" s="16">
        <v>0</v>
      </c>
      <c r="F2215" s="16">
        <f t="shared" si="266"/>
        <v>5000000</v>
      </c>
      <c r="G2215" s="16">
        <f t="shared" si="266"/>
        <v>0</v>
      </c>
    </row>
    <row r="2216" spans="1:7" ht="15" customHeight="1" x14ac:dyDescent="0.25">
      <c r="B2216" s="12"/>
    </row>
    <row r="2217" spans="1:7" ht="15" customHeight="1" x14ac:dyDescent="0.25">
      <c r="A2217" s="18" t="s">
        <v>483</v>
      </c>
      <c r="B2217" s="19">
        <v>8754</v>
      </c>
      <c r="C2217" s="20">
        <v>106992910.34999999</v>
      </c>
      <c r="D2217" s="20">
        <v>85448671.25</v>
      </c>
      <c r="E2217" s="20">
        <v>11581998.539999999</v>
      </c>
      <c r="F2217" s="20">
        <f t="shared" ref="F2217:G2233" si="267">C2217-D2217</f>
        <v>21544239.099999994</v>
      </c>
      <c r="G2217" s="20">
        <f t="shared" si="267"/>
        <v>73866672.710000008</v>
      </c>
    </row>
    <row r="2218" spans="1:7" s="18" customFormat="1" ht="15" customHeight="1" x14ac:dyDescent="0.25">
      <c r="A2218" s="18" t="s">
        <v>22</v>
      </c>
      <c r="B2218" s="19">
        <v>100</v>
      </c>
      <c r="C2218" s="20">
        <v>38928390</v>
      </c>
      <c r="D2218" s="20">
        <v>38928390</v>
      </c>
      <c r="E2218" s="20">
        <v>7072272.8600000003</v>
      </c>
      <c r="F2218" s="20">
        <f t="shared" si="267"/>
        <v>0</v>
      </c>
      <c r="G2218" s="20">
        <f t="shared" si="267"/>
        <v>31856117.140000001</v>
      </c>
    </row>
    <row r="2219" spans="1:7" ht="15" customHeight="1" x14ac:dyDescent="0.25">
      <c r="A2219" s="15" t="s">
        <v>23</v>
      </c>
      <c r="B2219" s="12">
        <v>50101010</v>
      </c>
      <c r="C2219" s="16">
        <v>25515468</v>
      </c>
      <c r="D2219" s="16">
        <v>25515468</v>
      </c>
      <c r="E2219" s="16">
        <v>5110390.53</v>
      </c>
      <c r="F2219" s="16">
        <f t="shared" si="267"/>
        <v>0</v>
      </c>
      <c r="G2219" s="16">
        <f t="shared" si="267"/>
        <v>20405077.469999999</v>
      </c>
    </row>
    <row r="2220" spans="1:7" ht="15" customHeight="1" x14ac:dyDescent="0.25">
      <c r="A2220" s="15" t="s">
        <v>25</v>
      </c>
      <c r="B2220" s="12">
        <v>50102010</v>
      </c>
      <c r="C2220" s="16">
        <v>2424000</v>
      </c>
      <c r="D2220" s="16">
        <v>2424000</v>
      </c>
      <c r="E2220" s="16">
        <v>520000</v>
      </c>
      <c r="F2220" s="16">
        <f t="shared" si="267"/>
        <v>0</v>
      </c>
      <c r="G2220" s="16">
        <f t="shared" si="267"/>
        <v>1904000</v>
      </c>
    </row>
    <row r="2221" spans="1:7" ht="15" customHeight="1" x14ac:dyDescent="0.25">
      <c r="A2221" s="15" t="s">
        <v>26</v>
      </c>
      <c r="B2221" s="12">
        <v>50102020</v>
      </c>
      <c r="C2221" s="16">
        <v>102000</v>
      </c>
      <c r="D2221" s="16">
        <v>102000</v>
      </c>
      <c r="E2221" s="16">
        <v>14875</v>
      </c>
      <c r="F2221" s="16">
        <f t="shared" si="267"/>
        <v>0</v>
      </c>
      <c r="G2221" s="16">
        <f t="shared" si="267"/>
        <v>87125</v>
      </c>
    </row>
    <row r="2222" spans="1:7" ht="15" customHeight="1" x14ac:dyDescent="0.25">
      <c r="A2222" s="15" t="s">
        <v>27</v>
      </c>
      <c r="B2222" s="12">
        <v>50102030</v>
      </c>
      <c r="C2222" s="16">
        <v>102000</v>
      </c>
      <c r="D2222" s="16">
        <v>102000</v>
      </c>
      <c r="E2222" s="16">
        <v>0</v>
      </c>
      <c r="F2222" s="16">
        <f t="shared" si="267"/>
        <v>0</v>
      </c>
      <c r="G2222" s="16">
        <f t="shared" si="267"/>
        <v>102000</v>
      </c>
    </row>
    <row r="2223" spans="1:7" ht="15" customHeight="1" x14ac:dyDescent="0.25">
      <c r="A2223" s="15" t="s">
        <v>28</v>
      </c>
      <c r="B2223" s="12">
        <v>50102040</v>
      </c>
      <c r="C2223" s="16">
        <v>707000</v>
      </c>
      <c r="D2223" s="16">
        <v>707000</v>
      </c>
      <c r="E2223" s="16">
        <v>588000</v>
      </c>
      <c r="F2223" s="16">
        <f t="shared" si="267"/>
        <v>0</v>
      </c>
      <c r="G2223" s="16">
        <f t="shared" si="267"/>
        <v>119000</v>
      </c>
    </row>
    <row r="2224" spans="1:7" ht="15" customHeight="1" x14ac:dyDescent="0.25">
      <c r="A2224" s="15" t="s">
        <v>30</v>
      </c>
      <c r="B2224" s="12">
        <v>50102120</v>
      </c>
      <c r="C2224" s="16">
        <v>45000</v>
      </c>
      <c r="D2224" s="16">
        <v>45000</v>
      </c>
      <c r="E2224" s="16">
        <v>20000</v>
      </c>
      <c r="F2224" s="16">
        <f t="shared" si="267"/>
        <v>0</v>
      </c>
      <c r="G2224" s="16">
        <f t="shared" si="267"/>
        <v>25000</v>
      </c>
    </row>
    <row r="2225" spans="1:7" ht="15" customHeight="1" x14ac:dyDescent="0.25">
      <c r="A2225" s="15" t="s">
        <v>32</v>
      </c>
      <c r="B2225" s="12">
        <v>50102140</v>
      </c>
      <c r="C2225" s="16">
        <v>2126289</v>
      </c>
      <c r="D2225" s="16">
        <v>2126289</v>
      </c>
      <c r="E2225" s="16">
        <v>0</v>
      </c>
      <c r="F2225" s="16">
        <f t="shared" si="267"/>
        <v>0</v>
      </c>
      <c r="G2225" s="16">
        <f t="shared" si="267"/>
        <v>2126289</v>
      </c>
    </row>
    <row r="2226" spans="1:7" ht="15" customHeight="1" x14ac:dyDescent="0.25">
      <c r="A2226" s="15" t="s">
        <v>33</v>
      </c>
      <c r="B2226" s="12">
        <v>50102150</v>
      </c>
      <c r="C2226" s="16">
        <v>505000</v>
      </c>
      <c r="D2226" s="16">
        <v>505000</v>
      </c>
      <c r="E2226" s="16">
        <v>0</v>
      </c>
      <c r="F2226" s="16">
        <f t="shared" si="267"/>
        <v>0</v>
      </c>
      <c r="G2226" s="16">
        <f t="shared" si="267"/>
        <v>505000</v>
      </c>
    </row>
    <row r="2227" spans="1:7" ht="15" customHeight="1" x14ac:dyDescent="0.25">
      <c r="A2227" s="15" t="s">
        <v>139</v>
      </c>
      <c r="B2227" s="12">
        <v>50102990</v>
      </c>
      <c r="C2227" s="16">
        <v>707000</v>
      </c>
      <c r="D2227" s="16">
        <v>707000</v>
      </c>
      <c r="E2227" s="16">
        <v>0</v>
      </c>
      <c r="F2227" s="16">
        <f t="shared" si="267"/>
        <v>0</v>
      </c>
      <c r="G2227" s="16">
        <f t="shared" si="267"/>
        <v>707000</v>
      </c>
    </row>
    <row r="2228" spans="1:7" ht="15" customHeight="1" x14ac:dyDescent="0.25">
      <c r="A2228" s="15" t="s">
        <v>34</v>
      </c>
      <c r="B2228" s="12">
        <v>50102990</v>
      </c>
      <c r="C2228" s="16">
        <v>2126289</v>
      </c>
      <c r="D2228" s="16">
        <v>2126289</v>
      </c>
      <c r="E2228" s="16">
        <v>0</v>
      </c>
      <c r="F2228" s="16">
        <f t="shared" si="267"/>
        <v>0</v>
      </c>
      <c r="G2228" s="16">
        <f t="shared" si="267"/>
        <v>2126289</v>
      </c>
    </row>
    <row r="2229" spans="1:7" ht="15" customHeight="1" x14ac:dyDescent="0.25">
      <c r="A2229" s="15" t="s">
        <v>36</v>
      </c>
      <c r="B2229" s="12">
        <v>50103010</v>
      </c>
      <c r="C2229" s="16">
        <v>3061857</v>
      </c>
      <c r="D2229" s="16">
        <v>3061857</v>
      </c>
      <c r="E2229" s="16">
        <v>613247.02</v>
      </c>
      <c r="F2229" s="16">
        <f t="shared" si="267"/>
        <v>0</v>
      </c>
      <c r="G2229" s="16">
        <f t="shared" si="267"/>
        <v>2448609.98</v>
      </c>
    </row>
    <row r="2230" spans="1:7" ht="15" customHeight="1" x14ac:dyDescent="0.25">
      <c r="A2230" s="15" t="s">
        <v>37</v>
      </c>
      <c r="B2230" s="12">
        <v>50103020</v>
      </c>
      <c r="C2230" s="16">
        <v>242400</v>
      </c>
      <c r="D2230" s="16">
        <v>242400</v>
      </c>
      <c r="E2230" s="16">
        <v>52000</v>
      </c>
      <c r="F2230" s="16">
        <f t="shared" si="267"/>
        <v>0</v>
      </c>
      <c r="G2230" s="16">
        <f t="shared" si="267"/>
        <v>190400</v>
      </c>
    </row>
    <row r="2231" spans="1:7" ht="15" customHeight="1" x14ac:dyDescent="0.25">
      <c r="A2231" s="15" t="s">
        <v>38</v>
      </c>
      <c r="B2231" s="12">
        <v>50103030</v>
      </c>
      <c r="C2231" s="16">
        <v>637887</v>
      </c>
      <c r="D2231" s="16">
        <v>637887</v>
      </c>
      <c r="E2231" s="16">
        <v>127760.31</v>
      </c>
      <c r="F2231" s="16">
        <f t="shared" si="267"/>
        <v>0</v>
      </c>
      <c r="G2231" s="16">
        <f t="shared" si="267"/>
        <v>510126.69</v>
      </c>
    </row>
    <row r="2232" spans="1:7" ht="15" customHeight="1" x14ac:dyDescent="0.25">
      <c r="A2232" s="15" t="s">
        <v>39</v>
      </c>
      <c r="B2232" s="12">
        <v>50103040</v>
      </c>
      <c r="C2232" s="16">
        <v>121200</v>
      </c>
      <c r="D2232" s="16">
        <v>121200</v>
      </c>
      <c r="E2232" s="16">
        <v>26000</v>
      </c>
      <c r="F2232" s="16">
        <f t="shared" si="267"/>
        <v>0</v>
      </c>
      <c r="G2232" s="16">
        <f t="shared" si="267"/>
        <v>95200</v>
      </c>
    </row>
    <row r="2233" spans="1:7" ht="15" customHeight="1" x14ac:dyDescent="0.25">
      <c r="A2233" s="15" t="s">
        <v>163</v>
      </c>
      <c r="B2233" s="12">
        <v>50104990</v>
      </c>
      <c r="C2233" s="16">
        <v>505000</v>
      </c>
      <c r="D2233" s="16">
        <v>505000</v>
      </c>
      <c r="E2233" s="16">
        <v>0</v>
      </c>
      <c r="F2233" s="16">
        <f t="shared" si="267"/>
        <v>0</v>
      </c>
      <c r="G2233" s="16">
        <f t="shared" si="267"/>
        <v>505000</v>
      </c>
    </row>
    <row r="2234" spans="1:7" ht="15" customHeight="1" x14ac:dyDescent="0.25">
      <c r="B2234" s="12"/>
    </row>
    <row r="2235" spans="1:7" s="18" customFormat="1" ht="15" customHeight="1" x14ac:dyDescent="0.25">
      <c r="A2235" s="18" t="s">
        <v>41</v>
      </c>
      <c r="B2235" s="19">
        <v>200</v>
      </c>
      <c r="C2235" s="20">
        <v>68064520.349999994</v>
      </c>
      <c r="D2235" s="20">
        <v>46520281.25</v>
      </c>
      <c r="E2235" s="20">
        <v>4509725.68</v>
      </c>
      <c r="F2235" s="20">
        <f t="shared" ref="F2235:G2248" si="268">C2235-D2235</f>
        <v>21544239.099999994</v>
      </c>
      <c r="G2235" s="20">
        <f t="shared" si="268"/>
        <v>42010555.57</v>
      </c>
    </row>
    <row r="2236" spans="1:7" ht="15" customHeight="1" x14ac:dyDescent="0.25">
      <c r="A2236" s="15" t="s">
        <v>57</v>
      </c>
      <c r="B2236" s="12">
        <v>50201010</v>
      </c>
      <c r="C2236" s="16">
        <v>150000</v>
      </c>
      <c r="D2236" s="16">
        <v>75000</v>
      </c>
      <c r="E2236" s="16">
        <v>0</v>
      </c>
      <c r="F2236" s="16">
        <f t="shared" si="268"/>
        <v>75000</v>
      </c>
      <c r="G2236" s="16">
        <f t="shared" si="268"/>
        <v>75000</v>
      </c>
    </row>
    <row r="2237" spans="1:7" ht="15" customHeight="1" x14ac:dyDescent="0.25">
      <c r="A2237" s="15" t="s">
        <v>58</v>
      </c>
      <c r="B2237" s="12">
        <v>50202010</v>
      </c>
      <c r="C2237" s="16">
        <v>150000</v>
      </c>
      <c r="D2237" s="16">
        <v>75000</v>
      </c>
      <c r="E2237" s="16">
        <v>14000</v>
      </c>
      <c r="F2237" s="16">
        <f t="shared" si="268"/>
        <v>75000</v>
      </c>
      <c r="G2237" s="16">
        <f t="shared" si="268"/>
        <v>61000</v>
      </c>
    </row>
    <row r="2238" spans="1:7" ht="15" customHeight="1" x14ac:dyDescent="0.25">
      <c r="A2238" s="15" t="s">
        <v>59</v>
      </c>
      <c r="B2238" s="12">
        <v>50203010</v>
      </c>
      <c r="C2238" s="16">
        <v>116440</v>
      </c>
      <c r="D2238" s="16">
        <v>58220</v>
      </c>
      <c r="E2238" s="16">
        <v>0</v>
      </c>
      <c r="F2238" s="16">
        <f t="shared" si="268"/>
        <v>58220</v>
      </c>
      <c r="G2238" s="16">
        <f t="shared" si="268"/>
        <v>58220</v>
      </c>
    </row>
    <row r="2239" spans="1:7" ht="15" customHeight="1" x14ac:dyDescent="0.25">
      <c r="A2239" s="15" t="s">
        <v>75</v>
      </c>
      <c r="B2239" s="12">
        <v>50203090</v>
      </c>
      <c r="C2239" s="16">
        <v>19180002.5</v>
      </c>
      <c r="D2239" s="16">
        <v>9590001.25</v>
      </c>
      <c r="E2239" s="16">
        <v>997620.25</v>
      </c>
      <c r="F2239" s="16">
        <f t="shared" si="268"/>
        <v>9590001.25</v>
      </c>
      <c r="G2239" s="16">
        <f t="shared" si="268"/>
        <v>8592381</v>
      </c>
    </row>
    <row r="2240" spans="1:7" ht="15" customHeight="1" x14ac:dyDescent="0.25">
      <c r="A2240" s="15" t="s">
        <v>62</v>
      </c>
      <c r="B2240" s="12">
        <v>50203210</v>
      </c>
      <c r="C2240" s="16">
        <v>103560</v>
      </c>
      <c r="D2240" s="16">
        <v>53560</v>
      </c>
      <c r="E2240" s="16">
        <v>0</v>
      </c>
      <c r="F2240" s="16">
        <f t="shared" si="268"/>
        <v>50000</v>
      </c>
      <c r="G2240" s="16">
        <f t="shared" si="268"/>
        <v>53560</v>
      </c>
    </row>
    <row r="2241" spans="1:7" ht="15" customHeight="1" x14ac:dyDescent="0.25">
      <c r="A2241" s="15" t="s">
        <v>63</v>
      </c>
      <c r="B2241" s="12">
        <v>50203990</v>
      </c>
      <c r="C2241" s="16">
        <v>114500</v>
      </c>
      <c r="D2241" s="16">
        <v>64500</v>
      </c>
      <c r="E2241" s="16">
        <v>0</v>
      </c>
      <c r="F2241" s="16">
        <f t="shared" si="268"/>
        <v>50000</v>
      </c>
      <c r="G2241" s="16">
        <f t="shared" si="268"/>
        <v>64500</v>
      </c>
    </row>
    <row r="2242" spans="1:7" ht="15" customHeight="1" x14ac:dyDescent="0.25">
      <c r="A2242" s="15" t="s">
        <v>64</v>
      </c>
      <c r="B2242" s="12">
        <v>50204010</v>
      </c>
      <c r="C2242" s="16">
        <v>20000</v>
      </c>
      <c r="D2242" s="16">
        <v>10000</v>
      </c>
      <c r="E2242" s="16">
        <v>6000</v>
      </c>
      <c r="F2242" s="16">
        <f t="shared" si="268"/>
        <v>10000</v>
      </c>
      <c r="G2242" s="16">
        <f t="shared" si="268"/>
        <v>4000</v>
      </c>
    </row>
    <row r="2243" spans="1:7" ht="15" customHeight="1" x14ac:dyDescent="0.25">
      <c r="A2243" s="15" t="s">
        <v>147</v>
      </c>
      <c r="B2243" s="12">
        <v>50204020</v>
      </c>
      <c r="C2243" s="16">
        <v>1100000</v>
      </c>
      <c r="D2243" s="16">
        <v>500000</v>
      </c>
      <c r="E2243" s="16">
        <v>81983.91</v>
      </c>
      <c r="F2243" s="16">
        <f t="shared" si="268"/>
        <v>600000</v>
      </c>
      <c r="G2243" s="16">
        <f t="shared" si="268"/>
        <v>418016.08999999997</v>
      </c>
    </row>
    <row r="2244" spans="1:7" ht="15" customHeight="1" x14ac:dyDescent="0.25">
      <c r="A2244" s="15" t="s">
        <v>129</v>
      </c>
      <c r="B2244" s="12">
        <v>50205020</v>
      </c>
      <c r="C2244" s="16">
        <v>54000</v>
      </c>
      <c r="D2244" s="16">
        <v>13500</v>
      </c>
      <c r="E2244" s="16">
        <v>13500</v>
      </c>
      <c r="F2244" s="16">
        <f t="shared" si="268"/>
        <v>40500</v>
      </c>
      <c r="G2244" s="16">
        <f t="shared" si="268"/>
        <v>0</v>
      </c>
    </row>
    <row r="2245" spans="1:7" ht="15" customHeight="1" x14ac:dyDescent="0.25">
      <c r="A2245" s="15" t="s">
        <v>43</v>
      </c>
      <c r="B2245" s="12">
        <v>50212990</v>
      </c>
      <c r="C2245" s="16">
        <v>19343105.350000001</v>
      </c>
      <c r="D2245" s="16">
        <v>10000000</v>
      </c>
      <c r="E2245" s="16">
        <v>2388321.52</v>
      </c>
      <c r="F2245" s="16">
        <f t="shared" si="268"/>
        <v>9343105.3500000015</v>
      </c>
      <c r="G2245" s="16">
        <f t="shared" si="268"/>
        <v>7611678.4800000004</v>
      </c>
    </row>
    <row r="2246" spans="1:7" ht="15" customHeight="1" x14ac:dyDescent="0.25">
      <c r="A2246" s="15" t="s">
        <v>97</v>
      </c>
      <c r="B2246" s="12">
        <v>50213040</v>
      </c>
      <c r="C2246" s="16">
        <v>150000</v>
      </c>
      <c r="D2246" s="16">
        <v>75000</v>
      </c>
      <c r="E2246" s="16">
        <v>0</v>
      </c>
      <c r="F2246" s="16">
        <f t="shared" si="268"/>
        <v>75000</v>
      </c>
      <c r="G2246" s="16">
        <f t="shared" si="268"/>
        <v>75000</v>
      </c>
    </row>
    <row r="2247" spans="1:7" ht="15" customHeight="1" x14ac:dyDescent="0.25">
      <c r="A2247" s="15" t="s">
        <v>484</v>
      </c>
      <c r="B2247" s="12">
        <v>50213050</v>
      </c>
      <c r="C2247" s="16">
        <v>27577412.5</v>
      </c>
      <c r="D2247" s="16">
        <v>26000000</v>
      </c>
      <c r="E2247" s="16">
        <v>1008300</v>
      </c>
      <c r="F2247" s="16">
        <f t="shared" si="268"/>
        <v>1577412.5</v>
      </c>
      <c r="G2247" s="16">
        <f t="shared" si="268"/>
        <v>24991700</v>
      </c>
    </row>
    <row r="2248" spans="1:7" ht="15" customHeight="1" x14ac:dyDescent="0.25">
      <c r="A2248" s="15" t="s">
        <v>114</v>
      </c>
      <c r="B2248" s="12">
        <v>50213210</v>
      </c>
      <c r="C2248" s="16">
        <v>5500</v>
      </c>
      <c r="D2248" s="16">
        <v>5500</v>
      </c>
      <c r="E2248" s="16">
        <v>0</v>
      </c>
      <c r="F2248" s="16">
        <f t="shared" si="268"/>
        <v>0</v>
      </c>
      <c r="G2248" s="16">
        <f t="shared" si="268"/>
        <v>5500</v>
      </c>
    </row>
    <row r="2249" spans="1:7" ht="15" customHeight="1" x14ac:dyDescent="0.25">
      <c r="B2249" s="12"/>
    </row>
    <row r="2250" spans="1:7" ht="15" customHeight="1" x14ac:dyDescent="0.25">
      <c r="A2250" s="18" t="s">
        <v>485</v>
      </c>
      <c r="B2250" s="19">
        <v>8755</v>
      </c>
      <c r="C2250" s="20">
        <v>3220000</v>
      </c>
      <c r="D2250" s="20">
        <v>2621000</v>
      </c>
      <c r="E2250" s="20">
        <v>393214.06</v>
      </c>
      <c r="F2250" s="20">
        <f t="shared" ref="F2250:G2281" si="269">C2250-D2250</f>
        <v>599000</v>
      </c>
      <c r="G2250" s="20">
        <f t="shared" si="269"/>
        <v>2227785.94</v>
      </c>
    </row>
    <row r="2251" spans="1:7" s="18" customFormat="1" ht="15" customHeight="1" x14ac:dyDescent="0.25">
      <c r="A2251" s="18" t="s">
        <v>177</v>
      </c>
      <c r="B2251" s="19">
        <v>200</v>
      </c>
      <c r="C2251" s="20">
        <v>3220000</v>
      </c>
      <c r="D2251" s="20">
        <v>2621000</v>
      </c>
      <c r="E2251" s="20">
        <v>393214.06</v>
      </c>
      <c r="F2251" s="20">
        <f t="shared" si="269"/>
        <v>599000</v>
      </c>
      <c r="G2251" s="20">
        <f t="shared" si="269"/>
        <v>2227785.94</v>
      </c>
    </row>
    <row r="2252" spans="1:7" ht="15" customHeight="1" x14ac:dyDescent="0.25">
      <c r="A2252" s="15" t="s">
        <v>59</v>
      </c>
      <c r="B2252" s="12">
        <v>50203010</v>
      </c>
      <c r="C2252" s="16">
        <v>55206</v>
      </c>
      <c r="D2252" s="16">
        <v>55206</v>
      </c>
      <c r="E2252" s="16">
        <v>0</v>
      </c>
      <c r="F2252" s="16">
        <f t="shared" si="269"/>
        <v>0</v>
      </c>
      <c r="G2252" s="16">
        <f t="shared" si="269"/>
        <v>55206</v>
      </c>
    </row>
    <row r="2253" spans="1:7" ht="15" customHeight="1" x14ac:dyDescent="0.25">
      <c r="A2253" s="15" t="s">
        <v>75</v>
      </c>
      <c r="B2253" s="12">
        <v>50203090</v>
      </c>
      <c r="C2253" s="16">
        <v>100000</v>
      </c>
      <c r="D2253" s="16">
        <v>50000</v>
      </c>
      <c r="E2253" s="16">
        <v>16865.75</v>
      </c>
      <c r="F2253" s="16">
        <f t="shared" si="269"/>
        <v>50000</v>
      </c>
      <c r="G2253" s="16">
        <f t="shared" si="269"/>
        <v>33134.25</v>
      </c>
    </row>
    <row r="2254" spans="1:7" ht="15" customHeight="1" x14ac:dyDescent="0.25">
      <c r="A2254" s="15" t="s">
        <v>62</v>
      </c>
      <c r="B2254" s="12">
        <v>50203210</v>
      </c>
      <c r="C2254" s="16">
        <v>4794</v>
      </c>
      <c r="D2254" s="16">
        <v>4794</v>
      </c>
      <c r="E2254" s="16">
        <v>0</v>
      </c>
      <c r="F2254" s="16">
        <f t="shared" si="269"/>
        <v>0</v>
      </c>
      <c r="G2254" s="16">
        <f t="shared" si="269"/>
        <v>4794</v>
      </c>
    </row>
    <row r="2255" spans="1:7" ht="15" customHeight="1" x14ac:dyDescent="0.25">
      <c r="A2255" s="15" t="s">
        <v>63</v>
      </c>
      <c r="B2255" s="12">
        <v>50203990</v>
      </c>
      <c r="C2255" s="16">
        <v>1346000</v>
      </c>
      <c r="D2255" s="16">
        <v>1346000</v>
      </c>
      <c r="E2255" s="16">
        <v>0</v>
      </c>
      <c r="F2255" s="16">
        <f t="shared" si="269"/>
        <v>0</v>
      </c>
      <c r="G2255" s="16">
        <f t="shared" si="269"/>
        <v>1346000</v>
      </c>
    </row>
    <row r="2256" spans="1:7" ht="15" customHeight="1" x14ac:dyDescent="0.25">
      <c r="A2256" s="15" t="s">
        <v>43</v>
      </c>
      <c r="B2256" s="12">
        <v>50212990</v>
      </c>
      <c r="C2256" s="16">
        <v>1654000</v>
      </c>
      <c r="D2256" s="16">
        <v>1135000</v>
      </c>
      <c r="E2256" s="16">
        <v>376348.31</v>
      </c>
      <c r="F2256" s="16">
        <f t="shared" si="269"/>
        <v>519000</v>
      </c>
      <c r="G2256" s="16">
        <f t="shared" si="269"/>
        <v>758651.69</v>
      </c>
    </row>
    <row r="2257" spans="1:7" ht="15" customHeight="1" x14ac:dyDescent="0.25">
      <c r="A2257" s="15" t="s">
        <v>68</v>
      </c>
      <c r="B2257" s="12">
        <v>50213050</v>
      </c>
      <c r="C2257" s="16">
        <v>60000</v>
      </c>
      <c r="D2257" s="16">
        <v>30000</v>
      </c>
      <c r="E2257" s="16">
        <v>0</v>
      </c>
      <c r="F2257" s="16">
        <f t="shared" si="269"/>
        <v>30000</v>
      </c>
      <c r="G2257" s="16">
        <f t="shared" si="269"/>
        <v>30000</v>
      </c>
    </row>
    <row r="2258" spans="1:7" ht="15" customHeight="1" x14ac:dyDescent="0.25">
      <c r="A2258" s="15" t="s">
        <v>15</v>
      </c>
      <c r="B2258" s="12" t="s">
        <v>10</v>
      </c>
      <c r="D2258" s="16">
        <v>0</v>
      </c>
      <c r="E2258" s="16">
        <v>0</v>
      </c>
      <c r="F2258" s="16">
        <f t="shared" si="269"/>
        <v>0</v>
      </c>
      <c r="G2258" s="16">
        <f t="shared" si="269"/>
        <v>0</v>
      </c>
    </row>
    <row r="2259" spans="1:7" ht="15" customHeight="1" x14ac:dyDescent="0.25">
      <c r="A2259" s="18" t="s">
        <v>486</v>
      </c>
      <c r="B2259" s="19">
        <v>8918</v>
      </c>
      <c r="C2259" s="20">
        <v>357200000</v>
      </c>
      <c r="D2259" s="20">
        <v>167600000</v>
      </c>
      <c r="E2259" s="20">
        <v>48556978.909999996</v>
      </c>
      <c r="F2259" s="20">
        <f t="shared" si="269"/>
        <v>189600000</v>
      </c>
      <c r="G2259" s="20">
        <f t="shared" si="269"/>
        <v>119043021.09</v>
      </c>
    </row>
    <row r="2260" spans="1:7" s="18" customFormat="1" ht="15" customHeight="1" x14ac:dyDescent="0.25">
      <c r="A2260" s="18" t="s">
        <v>487</v>
      </c>
      <c r="B2260" s="19">
        <v>300</v>
      </c>
      <c r="C2260" s="20">
        <f>SUM(C2261:C2320)</f>
        <v>307200000</v>
      </c>
      <c r="D2260" s="20">
        <f t="shared" ref="D2260:E2260" si="270">SUM(D2261:D2320)</f>
        <v>117600000</v>
      </c>
      <c r="E2260" s="20">
        <f t="shared" si="270"/>
        <v>48269533.910000011</v>
      </c>
      <c r="F2260" s="20">
        <f t="shared" si="269"/>
        <v>189600000</v>
      </c>
      <c r="G2260" s="20">
        <f t="shared" si="269"/>
        <v>69330466.089999989</v>
      </c>
    </row>
    <row r="2261" spans="1:7" ht="15" customHeight="1" x14ac:dyDescent="0.25">
      <c r="A2261" s="6" t="s">
        <v>488</v>
      </c>
      <c r="B2261" s="12">
        <v>10703990</v>
      </c>
      <c r="C2261" s="16">
        <v>15000000</v>
      </c>
      <c r="D2261" s="16">
        <v>0</v>
      </c>
      <c r="E2261" s="16">
        <v>0</v>
      </c>
      <c r="F2261" s="16">
        <f t="shared" si="269"/>
        <v>15000000</v>
      </c>
      <c r="G2261" s="16">
        <f t="shared" si="269"/>
        <v>0</v>
      </c>
    </row>
    <row r="2262" spans="1:7" s="11" customFormat="1" ht="30" customHeight="1" x14ac:dyDescent="0.25">
      <c r="A2262" s="8" t="s">
        <v>489</v>
      </c>
      <c r="B2262" s="9">
        <v>10704010</v>
      </c>
      <c r="C2262" s="10">
        <v>1500000</v>
      </c>
      <c r="D2262" s="10">
        <v>0</v>
      </c>
      <c r="E2262" s="10">
        <v>0</v>
      </c>
      <c r="F2262" s="10">
        <f t="shared" si="269"/>
        <v>1500000</v>
      </c>
      <c r="G2262" s="10">
        <f t="shared" si="269"/>
        <v>0</v>
      </c>
    </row>
    <row r="2263" spans="1:7" s="11" customFormat="1" ht="30" customHeight="1" x14ac:dyDescent="0.25">
      <c r="A2263" s="8" t="s">
        <v>490</v>
      </c>
      <c r="B2263" s="9">
        <v>10704010</v>
      </c>
      <c r="C2263" s="10">
        <v>5000000</v>
      </c>
      <c r="D2263" s="10">
        <v>5000000</v>
      </c>
      <c r="E2263" s="10">
        <v>0</v>
      </c>
      <c r="F2263" s="10">
        <f t="shared" si="269"/>
        <v>0</v>
      </c>
      <c r="G2263" s="10">
        <f t="shared" si="269"/>
        <v>5000000</v>
      </c>
    </row>
    <row r="2264" spans="1:7" s="11" customFormat="1" ht="30" customHeight="1" x14ac:dyDescent="0.25">
      <c r="A2264" s="8" t="s">
        <v>491</v>
      </c>
      <c r="B2264" s="9">
        <v>10704010</v>
      </c>
      <c r="C2264" s="10">
        <v>7000000</v>
      </c>
      <c r="D2264" s="10">
        <v>0</v>
      </c>
      <c r="E2264" s="10">
        <v>0</v>
      </c>
      <c r="F2264" s="10">
        <f t="shared" si="269"/>
        <v>7000000</v>
      </c>
      <c r="G2264" s="10">
        <f t="shared" si="269"/>
        <v>0</v>
      </c>
    </row>
    <row r="2265" spans="1:7" s="11" customFormat="1" ht="30" customHeight="1" x14ac:dyDescent="0.25">
      <c r="A2265" s="8" t="s">
        <v>492</v>
      </c>
      <c r="B2265" s="9">
        <v>10704010</v>
      </c>
      <c r="C2265" s="10">
        <v>5000000</v>
      </c>
      <c r="D2265" s="10">
        <v>5000000</v>
      </c>
      <c r="E2265" s="10">
        <v>0</v>
      </c>
      <c r="F2265" s="10">
        <f t="shared" si="269"/>
        <v>0</v>
      </c>
      <c r="G2265" s="10">
        <f t="shared" si="269"/>
        <v>5000000</v>
      </c>
    </row>
    <row r="2266" spans="1:7" s="11" customFormat="1" ht="30" customHeight="1" x14ac:dyDescent="0.25">
      <c r="A2266" s="8" t="s">
        <v>493</v>
      </c>
      <c r="B2266" s="9">
        <v>10704010</v>
      </c>
      <c r="C2266" s="10">
        <v>10000000</v>
      </c>
      <c r="D2266" s="10">
        <v>0</v>
      </c>
      <c r="E2266" s="10">
        <v>0</v>
      </c>
      <c r="F2266" s="10">
        <f t="shared" si="269"/>
        <v>10000000</v>
      </c>
      <c r="G2266" s="10">
        <f t="shared" si="269"/>
        <v>0</v>
      </c>
    </row>
    <row r="2267" spans="1:7" s="11" customFormat="1" ht="30" customHeight="1" x14ac:dyDescent="0.25">
      <c r="A2267" s="8" t="s">
        <v>494</v>
      </c>
      <c r="B2267" s="9">
        <v>10704010</v>
      </c>
      <c r="C2267" s="10">
        <v>2500000</v>
      </c>
      <c r="D2267" s="10">
        <v>0</v>
      </c>
      <c r="E2267" s="10">
        <v>0</v>
      </c>
      <c r="F2267" s="10">
        <f t="shared" si="269"/>
        <v>2500000</v>
      </c>
      <c r="G2267" s="10">
        <f t="shared" si="269"/>
        <v>0</v>
      </c>
    </row>
    <row r="2268" spans="1:7" s="11" customFormat="1" ht="30" customHeight="1" x14ac:dyDescent="0.25">
      <c r="A2268" s="8" t="s">
        <v>495</v>
      </c>
      <c r="B2268" s="9">
        <v>10704010</v>
      </c>
      <c r="C2268" s="10">
        <v>6000000</v>
      </c>
      <c r="D2268" s="10">
        <v>0</v>
      </c>
      <c r="E2268" s="10">
        <v>0</v>
      </c>
      <c r="F2268" s="10">
        <f t="shared" si="269"/>
        <v>6000000</v>
      </c>
      <c r="G2268" s="10">
        <f t="shared" si="269"/>
        <v>0</v>
      </c>
    </row>
    <row r="2269" spans="1:7" s="11" customFormat="1" ht="30" customHeight="1" x14ac:dyDescent="0.25">
      <c r="A2269" s="8" t="s">
        <v>496</v>
      </c>
      <c r="B2269" s="9">
        <v>10704010</v>
      </c>
      <c r="C2269" s="10">
        <v>1000000</v>
      </c>
      <c r="D2269" s="10">
        <v>0</v>
      </c>
      <c r="E2269" s="10">
        <v>0</v>
      </c>
      <c r="F2269" s="10">
        <f t="shared" si="269"/>
        <v>1000000</v>
      </c>
      <c r="G2269" s="10">
        <f t="shared" si="269"/>
        <v>0</v>
      </c>
    </row>
    <row r="2270" spans="1:7" s="11" customFormat="1" ht="30" customHeight="1" x14ac:dyDescent="0.25">
      <c r="A2270" s="8" t="s">
        <v>497</v>
      </c>
      <c r="B2270" s="9">
        <v>10704010</v>
      </c>
      <c r="C2270" s="10">
        <v>4000000</v>
      </c>
      <c r="D2270" s="10">
        <v>4000000</v>
      </c>
      <c r="E2270" s="10">
        <v>0</v>
      </c>
      <c r="F2270" s="10">
        <f t="shared" si="269"/>
        <v>0</v>
      </c>
      <c r="G2270" s="10">
        <f t="shared" si="269"/>
        <v>4000000</v>
      </c>
    </row>
    <row r="2271" spans="1:7" s="11" customFormat="1" ht="30" customHeight="1" x14ac:dyDescent="0.25">
      <c r="A2271" s="8" t="s">
        <v>498</v>
      </c>
      <c r="B2271" s="9">
        <v>10704010</v>
      </c>
      <c r="C2271" s="10">
        <v>5000000</v>
      </c>
      <c r="D2271" s="10">
        <v>5000000</v>
      </c>
      <c r="E2271" s="10">
        <v>0</v>
      </c>
      <c r="F2271" s="10">
        <f t="shared" si="269"/>
        <v>0</v>
      </c>
      <c r="G2271" s="10">
        <f t="shared" si="269"/>
        <v>5000000</v>
      </c>
    </row>
    <row r="2272" spans="1:7" s="11" customFormat="1" ht="30" customHeight="1" x14ac:dyDescent="0.25">
      <c r="A2272" s="8" t="s">
        <v>499</v>
      </c>
      <c r="B2272" s="9">
        <v>10704010</v>
      </c>
      <c r="C2272" s="10">
        <v>5000000</v>
      </c>
      <c r="D2272" s="10">
        <v>0</v>
      </c>
      <c r="E2272" s="10">
        <v>0</v>
      </c>
      <c r="F2272" s="10">
        <f t="shared" si="269"/>
        <v>5000000</v>
      </c>
      <c r="G2272" s="10">
        <f t="shared" si="269"/>
        <v>0</v>
      </c>
    </row>
    <row r="2273" spans="1:7" s="11" customFormat="1" ht="30" customHeight="1" x14ac:dyDescent="0.25">
      <c r="A2273" s="8" t="s">
        <v>500</v>
      </c>
      <c r="B2273" s="9">
        <v>10704010</v>
      </c>
      <c r="C2273" s="10">
        <v>6000000</v>
      </c>
      <c r="D2273" s="10">
        <v>0</v>
      </c>
      <c r="E2273" s="10">
        <v>0</v>
      </c>
      <c r="F2273" s="10">
        <f t="shared" si="269"/>
        <v>6000000</v>
      </c>
      <c r="G2273" s="10">
        <f t="shared" si="269"/>
        <v>0</v>
      </c>
    </row>
    <row r="2274" spans="1:7" s="11" customFormat="1" ht="30" customHeight="1" x14ac:dyDescent="0.25">
      <c r="A2274" s="8" t="s">
        <v>501</v>
      </c>
      <c r="B2274" s="9">
        <v>10704010</v>
      </c>
      <c r="C2274" s="10">
        <v>2500000</v>
      </c>
      <c r="D2274" s="10">
        <v>0</v>
      </c>
      <c r="E2274" s="10">
        <v>0</v>
      </c>
      <c r="F2274" s="10">
        <f t="shared" si="269"/>
        <v>2500000</v>
      </c>
      <c r="G2274" s="10">
        <f t="shared" si="269"/>
        <v>0</v>
      </c>
    </row>
    <row r="2275" spans="1:7" s="11" customFormat="1" ht="30" customHeight="1" x14ac:dyDescent="0.25">
      <c r="A2275" s="8" t="s">
        <v>502</v>
      </c>
      <c r="B2275" s="9">
        <v>10704010</v>
      </c>
      <c r="C2275" s="10">
        <v>10000000</v>
      </c>
      <c r="D2275" s="10">
        <v>0</v>
      </c>
      <c r="E2275" s="10">
        <v>0</v>
      </c>
      <c r="F2275" s="10">
        <f t="shared" si="269"/>
        <v>10000000</v>
      </c>
      <c r="G2275" s="10">
        <f t="shared" si="269"/>
        <v>0</v>
      </c>
    </row>
    <row r="2276" spans="1:7" s="11" customFormat="1" ht="30" customHeight="1" x14ac:dyDescent="0.25">
      <c r="A2276" s="8" t="s">
        <v>503</v>
      </c>
      <c r="B2276" s="9">
        <v>10704010</v>
      </c>
      <c r="C2276" s="10">
        <v>10000000</v>
      </c>
      <c r="D2276" s="10">
        <v>0</v>
      </c>
      <c r="E2276" s="10">
        <v>0</v>
      </c>
      <c r="F2276" s="10">
        <f t="shared" si="269"/>
        <v>10000000</v>
      </c>
      <c r="G2276" s="10">
        <f t="shared" si="269"/>
        <v>0</v>
      </c>
    </row>
    <row r="2277" spans="1:7" s="11" customFormat="1" ht="30" customHeight="1" x14ac:dyDescent="0.25">
      <c r="A2277" s="8" t="s">
        <v>504</v>
      </c>
      <c r="B2277" s="9">
        <v>10704010</v>
      </c>
      <c r="C2277" s="10">
        <v>3000000</v>
      </c>
      <c r="D2277" s="10">
        <v>0</v>
      </c>
      <c r="E2277" s="10">
        <v>0</v>
      </c>
      <c r="F2277" s="10">
        <f t="shared" si="269"/>
        <v>3000000</v>
      </c>
      <c r="G2277" s="10">
        <f t="shared" si="269"/>
        <v>0</v>
      </c>
    </row>
    <row r="2278" spans="1:7" s="11" customFormat="1" ht="30" customHeight="1" x14ac:dyDescent="0.25">
      <c r="A2278" s="8" t="s">
        <v>505</v>
      </c>
      <c r="B2278" s="9">
        <v>10704010</v>
      </c>
      <c r="C2278" s="10">
        <v>3500000</v>
      </c>
      <c r="D2278" s="10">
        <v>3500000</v>
      </c>
      <c r="E2278" s="10">
        <v>0</v>
      </c>
      <c r="F2278" s="10">
        <f t="shared" si="269"/>
        <v>0</v>
      </c>
      <c r="G2278" s="10">
        <f t="shared" si="269"/>
        <v>3500000</v>
      </c>
    </row>
    <row r="2279" spans="1:7" s="11" customFormat="1" ht="30" customHeight="1" x14ac:dyDescent="0.25">
      <c r="A2279" s="8" t="s">
        <v>506</v>
      </c>
      <c r="B2279" s="9">
        <v>10704010</v>
      </c>
      <c r="C2279" s="10">
        <v>2500000</v>
      </c>
      <c r="D2279" s="10">
        <v>2500000</v>
      </c>
      <c r="E2279" s="10">
        <v>0</v>
      </c>
      <c r="F2279" s="10">
        <f t="shared" si="269"/>
        <v>0</v>
      </c>
      <c r="G2279" s="10">
        <f t="shared" si="269"/>
        <v>2500000</v>
      </c>
    </row>
    <row r="2280" spans="1:7" s="11" customFormat="1" ht="30" customHeight="1" x14ac:dyDescent="0.25">
      <c r="A2280" s="8" t="s">
        <v>507</v>
      </c>
      <c r="B2280" s="9">
        <v>10704010</v>
      </c>
      <c r="C2280" s="10">
        <v>900000</v>
      </c>
      <c r="D2280" s="10">
        <v>0</v>
      </c>
      <c r="E2280" s="10">
        <v>0</v>
      </c>
      <c r="F2280" s="10">
        <f t="shared" si="269"/>
        <v>900000</v>
      </c>
      <c r="G2280" s="10">
        <f t="shared" si="269"/>
        <v>0</v>
      </c>
    </row>
    <row r="2281" spans="1:7" s="11" customFormat="1" ht="30" customHeight="1" x14ac:dyDescent="0.25">
      <c r="A2281" s="8" t="s">
        <v>508</v>
      </c>
      <c r="B2281" s="9">
        <v>10704010</v>
      </c>
      <c r="C2281" s="10">
        <v>4100000</v>
      </c>
      <c r="D2281" s="10">
        <v>4100000</v>
      </c>
      <c r="E2281" s="10">
        <v>0</v>
      </c>
      <c r="F2281" s="10">
        <f t="shared" si="269"/>
        <v>0</v>
      </c>
      <c r="G2281" s="10">
        <f t="shared" si="269"/>
        <v>4100000</v>
      </c>
    </row>
    <row r="2282" spans="1:7" s="11" customFormat="1" ht="30" customHeight="1" x14ac:dyDescent="0.25">
      <c r="A2282" s="8" t="s">
        <v>509</v>
      </c>
      <c r="B2282" s="9">
        <v>10704010</v>
      </c>
      <c r="C2282" s="10">
        <v>7000000</v>
      </c>
      <c r="D2282" s="10">
        <v>0</v>
      </c>
      <c r="E2282" s="10">
        <v>0</v>
      </c>
      <c r="F2282" s="10">
        <f t="shared" ref="F2282:G2313" si="271">C2282-D2282</f>
        <v>7000000</v>
      </c>
      <c r="G2282" s="10">
        <f t="shared" si="271"/>
        <v>0</v>
      </c>
    </row>
    <row r="2283" spans="1:7" s="11" customFormat="1" ht="30" customHeight="1" x14ac:dyDescent="0.25">
      <c r="A2283" s="8" t="s">
        <v>510</v>
      </c>
      <c r="B2283" s="9">
        <v>10704010</v>
      </c>
      <c r="C2283" s="10">
        <v>5000000</v>
      </c>
      <c r="D2283" s="10">
        <v>0</v>
      </c>
      <c r="E2283" s="10">
        <v>0</v>
      </c>
      <c r="F2283" s="10">
        <f t="shared" si="271"/>
        <v>5000000</v>
      </c>
      <c r="G2283" s="10">
        <f t="shared" si="271"/>
        <v>0</v>
      </c>
    </row>
    <row r="2284" spans="1:7" s="11" customFormat="1" ht="30" customHeight="1" x14ac:dyDescent="0.25">
      <c r="A2284" s="8" t="s">
        <v>511</v>
      </c>
      <c r="B2284" s="9">
        <v>10704010</v>
      </c>
      <c r="C2284" s="10">
        <v>15000000</v>
      </c>
      <c r="D2284" s="10">
        <v>0</v>
      </c>
      <c r="E2284" s="10">
        <v>0</v>
      </c>
      <c r="F2284" s="10">
        <f t="shared" si="271"/>
        <v>15000000</v>
      </c>
      <c r="G2284" s="10">
        <f t="shared" si="271"/>
        <v>0</v>
      </c>
    </row>
    <row r="2285" spans="1:7" s="11" customFormat="1" ht="30" customHeight="1" x14ac:dyDescent="0.25">
      <c r="A2285" s="8" t="s">
        <v>512</v>
      </c>
      <c r="B2285" s="9">
        <v>10704040</v>
      </c>
      <c r="C2285" s="10">
        <v>5000000</v>
      </c>
      <c r="D2285" s="10">
        <v>0</v>
      </c>
      <c r="E2285" s="10">
        <v>0</v>
      </c>
      <c r="F2285" s="10">
        <f t="shared" si="271"/>
        <v>5000000</v>
      </c>
      <c r="G2285" s="10">
        <f t="shared" si="271"/>
        <v>0</v>
      </c>
    </row>
    <row r="2286" spans="1:7" s="11" customFormat="1" ht="30" customHeight="1" x14ac:dyDescent="0.25">
      <c r="A2286" s="8" t="s">
        <v>513</v>
      </c>
      <c r="B2286" s="9">
        <v>10703990</v>
      </c>
      <c r="C2286" s="10">
        <v>2000000</v>
      </c>
      <c r="D2286" s="10">
        <v>2000000</v>
      </c>
      <c r="E2286" s="10">
        <v>0</v>
      </c>
      <c r="F2286" s="10">
        <f t="shared" si="271"/>
        <v>0</v>
      </c>
      <c r="G2286" s="10">
        <f t="shared" si="271"/>
        <v>2000000</v>
      </c>
    </row>
    <row r="2287" spans="1:7" s="11" customFormat="1" ht="30" customHeight="1" x14ac:dyDescent="0.25">
      <c r="A2287" s="8" t="s">
        <v>514</v>
      </c>
      <c r="B2287" s="9">
        <v>10703990</v>
      </c>
      <c r="C2287" s="10">
        <v>2000000</v>
      </c>
      <c r="D2287" s="10">
        <v>2000000</v>
      </c>
      <c r="E2287" s="10">
        <v>1958095.47</v>
      </c>
      <c r="F2287" s="10">
        <f t="shared" si="271"/>
        <v>0</v>
      </c>
      <c r="G2287" s="10">
        <f t="shared" si="271"/>
        <v>41904.530000000028</v>
      </c>
    </row>
    <row r="2288" spans="1:7" s="11" customFormat="1" ht="30" customHeight="1" x14ac:dyDescent="0.25">
      <c r="A2288" s="8" t="s">
        <v>515</v>
      </c>
      <c r="B2288" s="9">
        <v>10703990</v>
      </c>
      <c r="C2288" s="10">
        <v>2000000</v>
      </c>
      <c r="D2288" s="10">
        <v>2000000</v>
      </c>
      <c r="E2288" s="10">
        <v>0</v>
      </c>
      <c r="F2288" s="10">
        <f t="shared" si="271"/>
        <v>0</v>
      </c>
      <c r="G2288" s="10">
        <f t="shared" si="271"/>
        <v>2000000</v>
      </c>
    </row>
    <row r="2289" spans="1:7" s="11" customFormat="1" ht="30" customHeight="1" x14ac:dyDescent="0.25">
      <c r="A2289" s="8" t="s">
        <v>516</v>
      </c>
      <c r="B2289" s="9">
        <v>10703990</v>
      </c>
      <c r="C2289" s="10">
        <v>2000000</v>
      </c>
      <c r="D2289" s="10">
        <v>2000000</v>
      </c>
      <c r="E2289" s="10">
        <v>1939108.48</v>
      </c>
      <c r="F2289" s="10">
        <f t="shared" si="271"/>
        <v>0</v>
      </c>
      <c r="G2289" s="10">
        <f t="shared" si="271"/>
        <v>60891.520000000019</v>
      </c>
    </row>
    <row r="2290" spans="1:7" s="11" customFormat="1" ht="30" customHeight="1" x14ac:dyDescent="0.25">
      <c r="A2290" s="8" t="s">
        <v>517</v>
      </c>
      <c r="B2290" s="9">
        <v>10703990</v>
      </c>
      <c r="C2290" s="10">
        <v>3000000</v>
      </c>
      <c r="D2290" s="10">
        <v>3000000</v>
      </c>
      <c r="E2290" s="10">
        <v>2899609.43</v>
      </c>
      <c r="F2290" s="10">
        <f t="shared" si="271"/>
        <v>0</v>
      </c>
      <c r="G2290" s="10">
        <f t="shared" si="271"/>
        <v>100390.56999999983</v>
      </c>
    </row>
    <row r="2291" spans="1:7" s="11" customFormat="1" ht="30" customHeight="1" x14ac:dyDescent="0.25">
      <c r="A2291" s="8" t="s">
        <v>518</v>
      </c>
      <c r="B2291" s="9">
        <v>10703990</v>
      </c>
      <c r="C2291" s="10">
        <v>3000000</v>
      </c>
      <c r="D2291" s="10">
        <v>3000000</v>
      </c>
      <c r="E2291" s="10">
        <v>2898160.58</v>
      </c>
      <c r="F2291" s="10">
        <f t="shared" si="271"/>
        <v>0</v>
      </c>
      <c r="G2291" s="10">
        <f t="shared" si="271"/>
        <v>101839.41999999993</v>
      </c>
    </row>
    <row r="2292" spans="1:7" s="11" customFormat="1" ht="30" customHeight="1" x14ac:dyDescent="0.25">
      <c r="A2292" s="8" t="s">
        <v>519</v>
      </c>
      <c r="B2292" s="9">
        <v>10703990</v>
      </c>
      <c r="C2292" s="10">
        <v>3000000</v>
      </c>
      <c r="D2292" s="10">
        <v>3000000</v>
      </c>
      <c r="E2292" s="10">
        <v>2890014.87</v>
      </c>
      <c r="F2292" s="10">
        <f t="shared" si="271"/>
        <v>0</v>
      </c>
      <c r="G2292" s="10">
        <f t="shared" si="271"/>
        <v>109985.12999999989</v>
      </c>
    </row>
    <row r="2293" spans="1:7" s="11" customFormat="1" ht="30" customHeight="1" x14ac:dyDescent="0.25">
      <c r="A2293" s="8" t="s">
        <v>520</v>
      </c>
      <c r="B2293" s="9">
        <v>10703990</v>
      </c>
      <c r="C2293" s="10">
        <v>3000000</v>
      </c>
      <c r="D2293" s="10">
        <v>3000000</v>
      </c>
      <c r="E2293" s="10">
        <v>2888672.08</v>
      </c>
      <c r="F2293" s="10">
        <f t="shared" si="271"/>
        <v>0</v>
      </c>
      <c r="G2293" s="10">
        <f t="shared" si="271"/>
        <v>111327.91999999993</v>
      </c>
    </row>
    <row r="2294" spans="1:7" s="11" customFormat="1" ht="30" customHeight="1" x14ac:dyDescent="0.25">
      <c r="A2294" s="8" t="s">
        <v>521</v>
      </c>
      <c r="B2294" s="9">
        <v>10703990</v>
      </c>
      <c r="C2294" s="10">
        <v>3000000</v>
      </c>
      <c r="D2294" s="10">
        <v>3000000</v>
      </c>
      <c r="E2294" s="10">
        <v>2895094.5</v>
      </c>
      <c r="F2294" s="10">
        <f t="shared" si="271"/>
        <v>0</v>
      </c>
      <c r="G2294" s="10">
        <f t="shared" si="271"/>
        <v>104905.5</v>
      </c>
    </row>
    <row r="2295" spans="1:7" s="11" customFormat="1" ht="30" customHeight="1" x14ac:dyDescent="0.25">
      <c r="A2295" s="8" t="s">
        <v>522</v>
      </c>
      <c r="B2295" s="9">
        <v>10703990</v>
      </c>
      <c r="C2295" s="10">
        <v>3000000</v>
      </c>
      <c r="D2295" s="10">
        <v>3000000</v>
      </c>
      <c r="E2295" s="10">
        <v>2888059.14</v>
      </c>
      <c r="F2295" s="10">
        <f t="shared" si="271"/>
        <v>0</v>
      </c>
      <c r="G2295" s="10">
        <f t="shared" si="271"/>
        <v>111940.85999999987</v>
      </c>
    </row>
    <row r="2296" spans="1:7" s="11" customFormat="1" ht="30" customHeight="1" x14ac:dyDescent="0.25">
      <c r="A2296" s="8" t="s">
        <v>523</v>
      </c>
      <c r="B2296" s="9">
        <v>10703990</v>
      </c>
      <c r="C2296" s="10">
        <v>3000000</v>
      </c>
      <c r="D2296" s="10">
        <v>3000000</v>
      </c>
      <c r="E2296" s="10">
        <v>2888059.14</v>
      </c>
      <c r="F2296" s="10">
        <f t="shared" si="271"/>
        <v>0</v>
      </c>
      <c r="G2296" s="10">
        <f t="shared" si="271"/>
        <v>111940.85999999987</v>
      </c>
    </row>
    <row r="2297" spans="1:7" s="11" customFormat="1" ht="30" customHeight="1" x14ac:dyDescent="0.25">
      <c r="A2297" s="8" t="s">
        <v>524</v>
      </c>
      <c r="B2297" s="9">
        <v>10703990</v>
      </c>
      <c r="C2297" s="10">
        <v>1000000</v>
      </c>
      <c r="D2297" s="10">
        <v>1000000</v>
      </c>
      <c r="E2297" s="10">
        <v>0</v>
      </c>
      <c r="F2297" s="10">
        <f t="shared" si="271"/>
        <v>0</v>
      </c>
      <c r="G2297" s="10">
        <f t="shared" si="271"/>
        <v>1000000</v>
      </c>
    </row>
    <row r="2298" spans="1:7" s="11" customFormat="1" ht="30" customHeight="1" x14ac:dyDescent="0.25">
      <c r="A2298" s="8" t="s">
        <v>525</v>
      </c>
      <c r="B2298" s="9">
        <v>10703990</v>
      </c>
      <c r="C2298" s="10">
        <v>2000000</v>
      </c>
      <c r="D2298" s="10">
        <v>0</v>
      </c>
      <c r="E2298" s="10">
        <v>0</v>
      </c>
      <c r="F2298" s="10">
        <f t="shared" si="271"/>
        <v>2000000</v>
      </c>
      <c r="G2298" s="10">
        <f t="shared" si="271"/>
        <v>0</v>
      </c>
    </row>
    <row r="2299" spans="1:7" s="11" customFormat="1" ht="30" customHeight="1" x14ac:dyDescent="0.25">
      <c r="A2299" s="8" t="s">
        <v>526</v>
      </c>
      <c r="B2299" s="9">
        <v>10703990</v>
      </c>
      <c r="C2299" s="10">
        <v>4000000</v>
      </c>
      <c r="D2299" s="10">
        <v>4000000</v>
      </c>
      <c r="E2299" s="10">
        <v>0</v>
      </c>
      <c r="F2299" s="10">
        <f t="shared" si="271"/>
        <v>0</v>
      </c>
      <c r="G2299" s="10">
        <f t="shared" si="271"/>
        <v>4000000</v>
      </c>
    </row>
    <row r="2300" spans="1:7" s="11" customFormat="1" ht="30" customHeight="1" x14ac:dyDescent="0.25">
      <c r="A2300" s="8" t="s">
        <v>527</v>
      </c>
      <c r="B2300" s="9">
        <v>10703990</v>
      </c>
      <c r="C2300" s="10">
        <v>3000000</v>
      </c>
      <c r="D2300" s="10">
        <v>3000000</v>
      </c>
      <c r="E2300" s="10">
        <v>0</v>
      </c>
      <c r="F2300" s="10">
        <f t="shared" si="271"/>
        <v>0</v>
      </c>
      <c r="G2300" s="10">
        <f t="shared" si="271"/>
        <v>3000000</v>
      </c>
    </row>
    <row r="2301" spans="1:7" s="11" customFormat="1" ht="30" customHeight="1" x14ac:dyDescent="0.25">
      <c r="A2301" s="8" t="s">
        <v>528</v>
      </c>
      <c r="B2301" s="9">
        <v>10703050</v>
      </c>
      <c r="C2301" s="10">
        <v>6400000</v>
      </c>
      <c r="D2301" s="10">
        <v>0</v>
      </c>
      <c r="E2301" s="10">
        <v>0</v>
      </c>
      <c r="F2301" s="10">
        <f t="shared" si="271"/>
        <v>6400000</v>
      </c>
      <c r="G2301" s="10">
        <f t="shared" si="271"/>
        <v>0</v>
      </c>
    </row>
    <row r="2302" spans="1:7" s="11" customFormat="1" ht="30" customHeight="1" x14ac:dyDescent="0.25">
      <c r="A2302" s="8" t="s">
        <v>529</v>
      </c>
      <c r="B2302" s="9">
        <v>10703010</v>
      </c>
      <c r="C2302" s="10">
        <v>7000000</v>
      </c>
      <c r="D2302" s="10">
        <v>7000000</v>
      </c>
      <c r="E2302" s="10">
        <v>0</v>
      </c>
      <c r="F2302" s="10">
        <f t="shared" si="271"/>
        <v>0</v>
      </c>
      <c r="G2302" s="10">
        <f t="shared" si="271"/>
        <v>7000000</v>
      </c>
    </row>
    <row r="2303" spans="1:7" s="11" customFormat="1" ht="30" customHeight="1" x14ac:dyDescent="0.25">
      <c r="A2303" s="8" t="s">
        <v>530</v>
      </c>
      <c r="B2303" s="9">
        <v>10703010</v>
      </c>
      <c r="C2303" s="10">
        <v>6000000</v>
      </c>
      <c r="D2303" s="10">
        <v>0</v>
      </c>
      <c r="E2303" s="10">
        <v>0</v>
      </c>
      <c r="F2303" s="10">
        <f t="shared" si="271"/>
        <v>6000000</v>
      </c>
      <c r="G2303" s="10">
        <f t="shared" si="271"/>
        <v>0</v>
      </c>
    </row>
    <row r="2304" spans="1:7" s="11" customFormat="1" ht="30" customHeight="1" x14ac:dyDescent="0.25">
      <c r="A2304" s="8" t="s">
        <v>531</v>
      </c>
      <c r="B2304" s="9">
        <v>10703010</v>
      </c>
      <c r="C2304" s="10">
        <v>10000000</v>
      </c>
      <c r="D2304" s="10">
        <v>0</v>
      </c>
      <c r="E2304" s="10">
        <v>0</v>
      </c>
      <c r="F2304" s="10">
        <f t="shared" si="271"/>
        <v>10000000</v>
      </c>
      <c r="G2304" s="10">
        <f t="shared" si="271"/>
        <v>0</v>
      </c>
    </row>
    <row r="2305" spans="1:7" s="11" customFormat="1" ht="30" customHeight="1" x14ac:dyDescent="0.25">
      <c r="A2305" s="8" t="s">
        <v>532</v>
      </c>
      <c r="B2305" s="9">
        <v>10703010</v>
      </c>
      <c r="C2305" s="10">
        <v>2500000</v>
      </c>
      <c r="D2305" s="10">
        <v>2500000</v>
      </c>
      <c r="E2305" s="10">
        <v>0</v>
      </c>
      <c r="F2305" s="10">
        <f t="shared" si="271"/>
        <v>0</v>
      </c>
      <c r="G2305" s="10">
        <f t="shared" si="271"/>
        <v>2500000</v>
      </c>
    </row>
    <row r="2306" spans="1:7" s="11" customFormat="1" ht="30" customHeight="1" x14ac:dyDescent="0.25">
      <c r="A2306" s="8" t="s">
        <v>533</v>
      </c>
      <c r="B2306" s="9">
        <v>10703010</v>
      </c>
      <c r="C2306" s="10">
        <v>3000000</v>
      </c>
      <c r="D2306" s="10">
        <v>0</v>
      </c>
      <c r="E2306" s="10">
        <v>0</v>
      </c>
      <c r="F2306" s="10">
        <f t="shared" si="271"/>
        <v>3000000</v>
      </c>
      <c r="G2306" s="10">
        <f t="shared" si="271"/>
        <v>0</v>
      </c>
    </row>
    <row r="2307" spans="1:7" s="11" customFormat="1" ht="30" customHeight="1" x14ac:dyDescent="0.25">
      <c r="A2307" s="8" t="s">
        <v>534</v>
      </c>
      <c r="B2307" s="9">
        <v>10703010</v>
      </c>
      <c r="C2307" s="10">
        <v>10000000</v>
      </c>
      <c r="D2307" s="10">
        <v>0</v>
      </c>
      <c r="E2307" s="10">
        <v>0</v>
      </c>
      <c r="F2307" s="10">
        <f t="shared" si="271"/>
        <v>10000000</v>
      </c>
      <c r="G2307" s="10">
        <f t="shared" si="271"/>
        <v>0</v>
      </c>
    </row>
    <row r="2308" spans="1:7" s="11" customFormat="1" ht="30" customHeight="1" x14ac:dyDescent="0.25">
      <c r="A2308" s="8" t="s">
        <v>535</v>
      </c>
      <c r="B2308" s="9">
        <v>10703010</v>
      </c>
      <c r="C2308" s="10">
        <v>10000000</v>
      </c>
      <c r="D2308" s="10">
        <v>10000000</v>
      </c>
      <c r="E2308" s="10">
        <v>9734258.3200000003</v>
      </c>
      <c r="F2308" s="10">
        <f t="shared" si="271"/>
        <v>0</v>
      </c>
      <c r="G2308" s="10">
        <f t="shared" si="271"/>
        <v>265741.6799999997</v>
      </c>
    </row>
    <row r="2309" spans="1:7" s="11" customFormat="1" ht="30" customHeight="1" x14ac:dyDescent="0.25">
      <c r="A2309" s="8" t="s">
        <v>536</v>
      </c>
      <c r="B2309" s="9">
        <v>10703010</v>
      </c>
      <c r="C2309" s="10">
        <v>10000000</v>
      </c>
      <c r="D2309" s="10">
        <v>10000000</v>
      </c>
      <c r="E2309" s="10">
        <v>0</v>
      </c>
      <c r="F2309" s="10">
        <f t="shared" si="271"/>
        <v>0</v>
      </c>
      <c r="G2309" s="10">
        <f t="shared" si="271"/>
        <v>10000000</v>
      </c>
    </row>
    <row r="2310" spans="1:7" s="11" customFormat="1" ht="30" customHeight="1" x14ac:dyDescent="0.25">
      <c r="A2310" s="8" t="s">
        <v>537</v>
      </c>
      <c r="B2310" s="9">
        <v>10703010</v>
      </c>
      <c r="C2310" s="10">
        <v>5000000</v>
      </c>
      <c r="D2310" s="10">
        <v>5000000</v>
      </c>
      <c r="E2310" s="10">
        <v>4787086.1399999997</v>
      </c>
      <c r="F2310" s="10">
        <f t="shared" si="271"/>
        <v>0</v>
      </c>
      <c r="G2310" s="10">
        <f t="shared" si="271"/>
        <v>212913.86000000034</v>
      </c>
    </row>
    <row r="2311" spans="1:7" s="11" customFormat="1" ht="30" customHeight="1" x14ac:dyDescent="0.25">
      <c r="A2311" s="8" t="s">
        <v>538</v>
      </c>
      <c r="B2311" s="9">
        <v>10703010</v>
      </c>
      <c r="C2311" s="10">
        <v>5000000</v>
      </c>
      <c r="D2311" s="10">
        <v>5000000</v>
      </c>
      <c r="E2311" s="10">
        <v>4793176.3099999996</v>
      </c>
      <c r="F2311" s="10">
        <f t="shared" si="271"/>
        <v>0</v>
      </c>
      <c r="G2311" s="10">
        <f t="shared" si="271"/>
        <v>206823.69000000041</v>
      </c>
    </row>
    <row r="2312" spans="1:7" s="11" customFormat="1" ht="30" customHeight="1" x14ac:dyDescent="0.25">
      <c r="A2312" s="8" t="s">
        <v>539</v>
      </c>
      <c r="B2312" s="9">
        <v>10703010</v>
      </c>
      <c r="C2312" s="10">
        <v>10000000</v>
      </c>
      <c r="D2312" s="10">
        <v>0</v>
      </c>
      <c r="E2312" s="10">
        <v>0</v>
      </c>
      <c r="F2312" s="10">
        <f t="shared" si="271"/>
        <v>10000000</v>
      </c>
      <c r="G2312" s="10">
        <f t="shared" si="271"/>
        <v>0</v>
      </c>
    </row>
    <row r="2313" spans="1:7" s="11" customFormat="1" ht="30" customHeight="1" x14ac:dyDescent="0.25">
      <c r="A2313" s="8" t="s">
        <v>540</v>
      </c>
      <c r="B2313" s="9">
        <v>10703010</v>
      </c>
      <c r="C2313" s="10">
        <v>13300000</v>
      </c>
      <c r="D2313" s="10">
        <v>0</v>
      </c>
      <c r="E2313" s="10">
        <v>0</v>
      </c>
      <c r="F2313" s="10">
        <f t="shared" si="271"/>
        <v>13300000</v>
      </c>
      <c r="G2313" s="10">
        <f t="shared" si="271"/>
        <v>0</v>
      </c>
    </row>
    <row r="2314" spans="1:7" s="11" customFormat="1" ht="30" customHeight="1" x14ac:dyDescent="0.25">
      <c r="A2314" s="8" t="s">
        <v>541</v>
      </c>
      <c r="B2314" s="9">
        <v>10703010</v>
      </c>
      <c r="C2314" s="10">
        <v>3000000</v>
      </c>
      <c r="D2314" s="10">
        <v>0</v>
      </c>
      <c r="E2314" s="10">
        <v>0</v>
      </c>
      <c r="F2314" s="10">
        <f t="shared" ref="F2314:G2320" si="272">C2314-D2314</f>
        <v>3000000</v>
      </c>
      <c r="G2314" s="10">
        <f t="shared" si="272"/>
        <v>0</v>
      </c>
    </row>
    <row r="2315" spans="1:7" s="11" customFormat="1" ht="30" customHeight="1" x14ac:dyDescent="0.25">
      <c r="A2315" s="8" t="s">
        <v>542</v>
      </c>
      <c r="B2315" s="9">
        <v>10703010</v>
      </c>
      <c r="C2315" s="10">
        <v>5000000</v>
      </c>
      <c r="D2315" s="10">
        <v>0</v>
      </c>
      <c r="E2315" s="10">
        <v>0</v>
      </c>
      <c r="F2315" s="10">
        <f t="shared" si="272"/>
        <v>5000000</v>
      </c>
      <c r="G2315" s="10">
        <f t="shared" si="272"/>
        <v>0</v>
      </c>
    </row>
    <row r="2316" spans="1:7" s="11" customFormat="1" ht="30" customHeight="1" x14ac:dyDescent="0.25">
      <c r="A2316" s="8" t="s">
        <v>543</v>
      </c>
      <c r="B2316" s="9">
        <v>10704020</v>
      </c>
      <c r="C2316" s="10">
        <v>5000000</v>
      </c>
      <c r="D2316" s="10">
        <v>5000000</v>
      </c>
      <c r="E2316" s="10">
        <v>4810139.45</v>
      </c>
      <c r="F2316" s="10">
        <f t="shared" si="272"/>
        <v>0</v>
      </c>
      <c r="G2316" s="10">
        <f t="shared" si="272"/>
        <v>189860.54999999981</v>
      </c>
    </row>
    <row r="2317" spans="1:7" s="11" customFormat="1" ht="30" customHeight="1" x14ac:dyDescent="0.25">
      <c r="A2317" s="8" t="s">
        <v>544</v>
      </c>
      <c r="B2317" s="9">
        <v>10704020</v>
      </c>
      <c r="C2317" s="10">
        <v>7000000</v>
      </c>
      <c r="D2317" s="10">
        <v>7000000</v>
      </c>
      <c r="E2317" s="10">
        <v>0</v>
      </c>
      <c r="F2317" s="10">
        <f t="shared" si="272"/>
        <v>0</v>
      </c>
      <c r="G2317" s="10">
        <f t="shared" si="272"/>
        <v>7000000</v>
      </c>
    </row>
    <row r="2318" spans="1:7" s="11" customFormat="1" ht="30" customHeight="1" x14ac:dyDescent="0.25">
      <c r="A2318" s="8" t="s">
        <v>545</v>
      </c>
      <c r="B2318" s="9">
        <v>10703040</v>
      </c>
      <c r="C2318" s="10">
        <v>1500000</v>
      </c>
      <c r="D2318" s="10">
        <v>0</v>
      </c>
      <c r="E2318" s="10">
        <v>0</v>
      </c>
      <c r="F2318" s="10">
        <f t="shared" si="272"/>
        <v>1500000</v>
      </c>
      <c r="G2318" s="10">
        <f t="shared" si="272"/>
        <v>0</v>
      </c>
    </row>
    <row r="2319" spans="1:7" s="11" customFormat="1" ht="30" customHeight="1" x14ac:dyDescent="0.25">
      <c r="A2319" s="8" t="s">
        <v>546</v>
      </c>
      <c r="B2319" s="9">
        <v>10703040</v>
      </c>
      <c r="C2319" s="10">
        <v>2000000</v>
      </c>
      <c r="D2319" s="10">
        <v>0</v>
      </c>
      <c r="E2319" s="10">
        <v>0</v>
      </c>
      <c r="F2319" s="10">
        <f t="shared" si="272"/>
        <v>2000000</v>
      </c>
      <c r="G2319" s="10">
        <f t="shared" si="272"/>
        <v>0</v>
      </c>
    </row>
    <row r="2320" spans="1:7" s="11" customFormat="1" ht="30" customHeight="1" x14ac:dyDescent="0.25">
      <c r="A2320" s="8" t="s">
        <v>547</v>
      </c>
      <c r="B2320" s="9">
        <v>10703040</v>
      </c>
      <c r="C2320" s="10">
        <v>5000000</v>
      </c>
      <c r="D2320" s="10">
        <v>0</v>
      </c>
      <c r="E2320" s="10">
        <v>0</v>
      </c>
      <c r="F2320" s="10">
        <f t="shared" si="272"/>
        <v>5000000</v>
      </c>
      <c r="G2320" s="10">
        <f t="shared" si="272"/>
        <v>0</v>
      </c>
    </row>
    <row r="2321" spans="1:7" s="11" customFormat="1" ht="30" customHeight="1" x14ac:dyDescent="0.25">
      <c r="A2321" s="8"/>
      <c r="B2321" s="9"/>
      <c r="C2321" s="10"/>
      <c r="D2321" s="10"/>
      <c r="E2321" s="10"/>
      <c r="F2321" s="10"/>
      <c r="G2321" s="10"/>
    </row>
    <row r="2322" spans="1:7" s="11" customFormat="1" ht="15" customHeight="1" x14ac:dyDescent="0.25">
      <c r="A2322" s="14" t="s">
        <v>677</v>
      </c>
      <c r="B2322" s="9"/>
      <c r="C2322" s="13">
        <f>SUM(C2323:C2335)</f>
        <v>19378111.549999997</v>
      </c>
      <c r="D2322" s="13">
        <f t="shared" ref="D2322:G2322" si="273">SUM(D2323:D2335)</f>
        <v>19378111.549999997</v>
      </c>
      <c r="E2322" s="13">
        <f t="shared" si="273"/>
        <v>287445</v>
      </c>
      <c r="F2322" s="13">
        <f t="shared" si="273"/>
        <v>0</v>
      </c>
      <c r="G2322" s="13">
        <f t="shared" si="273"/>
        <v>19090666.550000001</v>
      </c>
    </row>
    <row r="2323" spans="1:7" s="11" customFormat="1" ht="30" customHeight="1" x14ac:dyDescent="0.25">
      <c r="A2323" s="8" t="s">
        <v>548</v>
      </c>
      <c r="B2323" s="9">
        <v>10703010</v>
      </c>
      <c r="C2323" s="10">
        <v>2109526.62</v>
      </c>
      <c r="D2323" s="10">
        <v>2109526.62</v>
      </c>
      <c r="E2323" s="10">
        <v>0</v>
      </c>
      <c r="F2323" s="10">
        <f t="shared" ref="F2323:G2335" si="274">C2323-D2323</f>
        <v>0</v>
      </c>
      <c r="G2323" s="10">
        <f t="shared" si="274"/>
        <v>2109526.62</v>
      </c>
    </row>
    <row r="2324" spans="1:7" s="11" customFormat="1" ht="30" customHeight="1" x14ac:dyDescent="0.25">
      <c r="A2324" s="8" t="s">
        <v>549</v>
      </c>
      <c r="B2324" s="9">
        <v>10703010</v>
      </c>
      <c r="C2324" s="10">
        <v>822715.38</v>
      </c>
      <c r="D2324" s="10">
        <v>822715.38</v>
      </c>
      <c r="E2324" s="10">
        <v>0</v>
      </c>
      <c r="F2324" s="10">
        <f t="shared" si="274"/>
        <v>0</v>
      </c>
      <c r="G2324" s="10">
        <f t="shared" si="274"/>
        <v>822715.38</v>
      </c>
    </row>
    <row r="2325" spans="1:7" s="11" customFormat="1" ht="30" customHeight="1" x14ac:dyDescent="0.25">
      <c r="A2325" s="8" t="s">
        <v>550</v>
      </c>
      <c r="B2325" s="9">
        <v>10703010</v>
      </c>
      <c r="C2325" s="10">
        <v>436672.01</v>
      </c>
      <c r="D2325" s="10">
        <v>436672.01</v>
      </c>
      <c r="E2325" s="10">
        <v>0</v>
      </c>
      <c r="F2325" s="10">
        <f t="shared" si="274"/>
        <v>0</v>
      </c>
      <c r="G2325" s="10">
        <f t="shared" si="274"/>
        <v>436672.01</v>
      </c>
    </row>
    <row r="2326" spans="1:7" s="11" customFormat="1" ht="30" customHeight="1" x14ac:dyDescent="0.25">
      <c r="A2326" s="8" t="s">
        <v>551</v>
      </c>
      <c r="B2326" s="9">
        <v>10703010</v>
      </c>
      <c r="C2326" s="10">
        <v>822715.38</v>
      </c>
      <c r="D2326" s="10">
        <v>822715.38</v>
      </c>
      <c r="E2326" s="10">
        <v>0</v>
      </c>
      <c r="F2326" s="10">
        <f t="shared" si="274"/>
        <v>0</v>
      </c>
      <c r="G2326" s="10">
        <f t="shared" si="274"/>
        <v>822715.38</v>
      </c>
    </row>
    <row r="2327" spans="1:7" s="11" customFormat="1" ht="30" customHeight="1" x14ac:dyDescent="0.25">
      <c r="A2327" s="8" t="s">
        <v>552</v>
      </c>
      <c r="B2327" s="9">
        <v>10703010</v>
      </c>
      <c r="C2327" s="10">
        <v>938739.35</v>
      </c>
      <c r="D2327" s="10">
        <v>938739.35</v>
      </c>
      <c r="E2327" s="10">
        <v>0</v>
      </c>
      <c r="F2327" s="10">
        <f t="shared" si="274"/>
        <v>0</v>
      </c>
      <c r="G2327" s="10">
        <f t="shared" si="274"/>
        <v>938739.35</v>
      </c>
    </row>
    <row r="2328" spans="1:7" s="11" customFormat="1" ht="30" customHeight="1" x14ac:dyDescent="0.25">
      <c r="A2328" s="8" t="s">
        <v>553</v>
      </c>
      <c r="B2328" s="9">
        <v>10703010</v>
      </c>
      <c r="C2328" s="10">
        <v>1160239.6399999999</v>
      </c>
      <c r="D2328" s="10">
        <v>1160239.6399999999</v>
      </c>
      <c r="E2328" s="10">
        <v>287445</v>
      </c>
      <c r="F2328" s="10">
        <f t="shared" si="274"/>
        <v>0</v>
      </c>
      <c r="G2328" s="10">
        <f t="shared" si="274"/>
        <v>872794.6399999999</v>
      </c>
    </row>
    <row r="2329" spans="1:7" s="11" customFormat="1" ht="30" customHeight="1" x14ac:dyDescent="0.25">
      <c r="A2329" s="8" t="s">
        <v>554</v>
      </c>
      <c r="B2329" s="9">
        <v>10703010</v>
      </c>
      <c r="C2329" s="10">
        <v>1265715.97</v>
      </c>
      <c r="D2329" s="10">
        <v>1265715.97</v>
      </c>
      <c r="E2329" s="10">
        <v>0</v>
      </c>
      <c r="F2329" s="10">
        <f t="shared" si="274"/>
        <v>0</v>
      </c>
      <c r="G2329" s="10">
        <f t="shared" si="274"/>
        <v>1265715.97</v>
      </c>
    </row>
    <row r="2330" spans="1:7" s="11" customFormat="1" ht="30" customHeight="1" x14ac:dyDescent="0.25">
      <c r="A2330" s="8" t="s">
        <v>555</v>
      </c>
      <c r="B2330" s="9">
        <v>10703010</v>
      </c>
      <c r="C2330" s="10">
        <v>1708716.56</v>
      </c>
      <c r="D2330" s="10">
        <v>1708716.56</v>
      </c>
      <c r="E2330" s="10">
        <v>0</v>
      </c>
      <c r="F2330" s="10">
        <f t="shared" si="274"/>
        <v>0</v>
      </c>
      <c r="G2330" s="10">
        <f t="shared" si="274"/>
        <v>1708716.56</v>
      </c>
    </row>
    <row r="2331" spans="1:7" s="11" customFormat="1" ht="30" customHeight="1" x14ac:dyDescent="0.25">
      <c r="A2331" s="8" t="s">
        <v>556</v>
      </c>
      <c r="B2331" s="9">
        <v>10703010</v>
      </c>
      <c r="C2331" s="10">
        <v>493629.23</v>
      </c>
      <c r="D2331" s="10">
        <v>493629.23</v>
      </c>
      <c r="E2331" s="10">
        <v>0</v>
      </c>
      <c r="F2331" s="10">
        <f t="shared" si="274"/>
        <v>0</v>
      </c>
      <c r="G2331" s="10">
        <f t="shared" si="274"/>
        <v>493629.23</v>
      </c>
    </row>
    <row r="2332" spans="1:7" s="11" customFormat="1" ht="30" customHeight="1" x14ac:dyDescent="0.25">
      <c r="A2332" s="8" t="s">
        <v>557</v>
      </c>
      <c r="B2332" s="9">
        <v>10703010</v>
      </c>
      <c r="C2332" s="10">
        <v>4219053.25</v>
      </c>
      <c r="D2332" s="10">
        <v>4219053.25</v>
      </c>
      <c r="E2332" s="10">
        <v>0</v>
      </c>
      <c r="F2332" s="10">
        <f t="shared" si="274"/>
        <v>0</v>
      </c>
      <c r="G2332" s="10">
        <f t="shared" si="274"/>
        <v>4219053.25</v>
      </c>
    </row>
    <row r="2333" spans="1:7" s="11" customFormat="1" ht="30" customHeight="1" x14ac:dyDescent="0.25">
      <c r="A2333" s="8" t="s">
        <v>558</v>
      </c>
      <c r="B2333" s="9">
        <v>10703010</v>
      </c>
      <c r="C2333" s="10">
        <v>1054763.31</v>
      </c>
      <c r="D2333" s="10">
        <v>1054763.31</v>
      </c>
      <c r="E2333" s="10">
        <v>0</v>
      </c>
      <c r="F2333" s="10">
        <f t="shared" si="274"/>
        <v>0</v>
      </c>
      <c r="G2333" s="10">
        <f t="shared" si="274"/>
        <v>1054763.31</v>
      </c>
    </row>
    <row r="2334" spans="1:7" s="11" customFormat="1" ht="30" customHeight="1" x14ac:dyDescent="0.25">
      <c r="A2334" s="8" t="s">
        <v>559</v>
      </c>
      <c r="B2334" s="9">
        <v>10703010</v>
      </c>
      <c r="C2334" s="10">
        <v>2025145.56</v>
      </c>
      <c r="D2334" s="10">
        <v>2025145.56</v>
      </c>
      <c r="E2334" s="10">
        <v>0</v>
      </c>
      <c r="F2334" s="10">
        <f t="shared" si="274"/>
        <v>0</v>
      </c>
      <c r="G2334" s="10">
        <f t="shared" si="274"/>
        <v>2025145.56</v>
      </c>
    </row>
    <row r="2335" spans="1:7" s="11" customFormat="1" ht="30" customHeight="1" x14ac:dyDescent="0.25">
      <c r="A2335" s="8" t="s">
        <v>560</v>
      </c>
      <c r="B2335" s="9">
        <v>10703010</v>
      </c>
      <c r="C2335" s="10">
        <v>2320479.29</v>
      </c>
      <c r="D2335" s="10">
        <v>2320479.29</v>
      </c>
      <c r="E2335" s="10">
        <v>0</v>
      </c>
      <c r="F2335" s="10">
        <f t="shared" si="274"/>
        <v>0</v>
      </c>
      <c r="G2335" s="10">
        <f t="shared" si="274"/>
        <v>2320479.29</v>
      </c>
    </row>
    <row r="2336" spans="1:7" s="11" customFormat="1" ht="15" customHeight="1" x14ac:dyDescent="0.25">
      <c r="A2336" s="8"/>
      <c r="B2336" s="9"/>
      <c r="C2336" s="10"/>
      <c r="D2336" s="10"/>
      <c r="E2336" s="10"/>
      <c r="F2336" s="10"/>
      <c r="G2336" s="10"/>
    </row>
    <row r="2337" spans="1:7" s="11" customFormat="1" ht="15" customHeight="1" x14ac:dyDescent="0.25">
      <c r="A2337" s="14" t="s">
        <v>678</v>
      </c>
      <c r="B2337" s="9"/>
      <c r="C2337" s="13">
        <f>SUM(C2338:C2355)</f>
        <v>30621888.450000003</v>
      </c>
      <c r="D2337" s="13">
        <f t="shared" ref="D2337:G2337" si="275">SUM(D2338:D2355)</f>
        <v>30621888.450000003</v>
      </c>
      <c r="E2337" s="13">
        <f t="shared" si="275"/>
        <v>0</v>
      </c>
      <c r="F2337" s="13">
        <f t="shared" si="275"/>
        <v>0</v>
      </c>
      <c r="G2337" s="13">
        <f t="shared" si="275"/>
        <v>30621888.450000003</v>
      </c>
    </row>
    <row r="2338" spans="1:7" s="11" customFormat="1" ht="30" customHeight="1" x14ac:dyDescent="0.25">
      <c r="A2338" s="8" t="s">
        <v>561</v>
      </c>
      <c r="B2338" s="9">
        <v>10703010</v>
      </c>
      <c r="C2338" s="10">
        <v>755210.53</v>
      </c>
      <c r="D2338" s="10">
        <v>755210.53</v>
      </c>
      <c r="E2338" s="10">
        <v>0</v>
      </c>
      <c r="F2338" s="10">
        <f t="shared" ref="F2338:G2355" si="276">C2338-D2338</f>
        <v>0</v>
      </c>
      <c r="G2338" s="10">
        <f t="shared" si="276"/>
        <v>755210.53</v>
      </c>
    </row>
    <row r="2339" spans="1:7" s="11" customFormat="1" ht="30" customHeight="1" x14ac:dyDescent="0.25">
      <c r="A2339" s="8" t="s">
        <v>562</v>
      </c>
      <c r="B2339" s="9">
        <v>10703010</v>
      </c>
      <c r="C2339" s="10">
        <v>1244620.71</v>
      </c>
      <c r="D2339" s="10">
        <v>1244620.71</v>
      </c>
      <c r="E2339" s="10">
        <v>0</v>
      </c>
      <c r="F2339" s="10">
        <f t="shared" si="276"/>
        <v>0</v>
      </c>
      <c r="G2339" s="10">
        <f t="shared" si="276"/>
        <v>1244620.71</v>
      </c>
    </row>
    <row r="2340" spans="1:7" s="11" customFormat="1" ht="30" customHeight="1" x14ac:dyDescent="0.25">
      <c r="A2340" s="8" t="s">
        <v>563</v>
      </c>
      <c r="B2340" s="9">
        <v>10703010</v>
      </c>
      <c r="C2340" s="10">
        <v>550586.44999999995</v>
      </c>
      <c r="D2340" s="10">
        <v>550586.44999999995</v>
      </c>
      <c r="E2340" s="10">
        <v>0</v>
      </c>
      <c r="F2340" s="10">
        <f t="shared" si="276"/>
        <v>0</v>
      </c>
      <c r="G2340" s="10">
        <f t="shared" si="276"/>
        <v>550586.44999999995</v>
      </c>
    </row>
    <row r="2341" spans="1:7" s="11" customFormat="1" ht="30" customHeight="1" x14ac:dyDescent="0.25">
      <c r="A2341" s="8" t="s">
        <v>564</v>
      </c>
      <c r="B2341" s="9">
        <v>10703010</v>
      </c>
      <c r="C2341" s="10">
        <v>1291030.29</v>
      </c>
      <c r="D2341" s="10">
        <v>1291030.29</v>
      </c>
      <c r="E2341" s="10">
        <v>0</v>
      </c>
      <c r="F2341" s="10">
        <f t="shared" si="276"/>
        <v>0</v>
      </c>
      <c r="G2341" s="10">
        <f t="shared" si="276"/>
        <v>1291030.29</v>
      </c>
    </row>
    <row r="2342" spans="1:7" s="11" customFormat="1" ht="30" customHeight="1" x14ac:dyDescent="0.25">
      <c r="A2342" s="8" t="s">
        <v>565</v>
      </c>
      <c r="B2342" s="9">
        <v>10703010</v>
      </c>
      <c r="C2342" s="10">
        <v>1143363.43</v>
      </c>
      <c r="D2342" s="10">
        <v>1143363.43</v>
      </c>
      <c r="E2342" s="10">
        <v>0</v>
      </c>
      <c r="F2342" s="10">
        <f t="shared" si="276"/>
        <v>0</v>
      </c>
      <c r="G2342" s="10">
        <f t="shared" si="276"/>
        <v>1143363.43</v>
      </c>
    </row>
    <row r="2343" spans="1:7" s="11" customFormat="1" ht="30" customHeight="1" x14ac:dyDescent="0.25">
      <c r="A2343" s="8" t="s">
        <v>566</v>
      </c>
      <c r="B2343" s="9">
        <v>10703010</v>
      </c>
      <c r="C2343" s="10">
        <v>4851911.2300000004</v>
      </c>
      <c r="D2343" s="10">
        <v>4851911.2300000004</v>
      </c>
      <c r="E2343" s="10">
        <v>0</v>
      </c>
      <c r="F2343" s="10">
        <f t="shared" si="276"/>
        <v>0</v>
      </c>
      <c r="G2343" s="10">
        <f t="shared" si="276"/>
        <v>4851911.2300000004</v>
      </c>
    </row>
    <row r="2344" spans="1:7" s="11" customFormat="1" ht="30" customHeight="1" x14ac:dyDescent="0.25">
      <c r="A2344" s="8" t="s">
        <v>567</v>
      </c>
      <c r="B2344" s="9">
        <v>10703010</v>
      </c>
      <c r="C2344" s="10">
        <v>6828537.6799999997</v>
      </c>
      <c r="D2344" s="10">
        <v>6828537.6799999997</v>
      </c>
      <c r="E2344" s="10">
        <v>0</v>
      </c>
      <c r="F2344" s="10">
        <f t="shared" si="276"/>
        <v>0</v>
      </c>
      <c r="G2344" s="10">
        <f t="shared" si="276"/>
        <v>6828537.6799999997</v>
      </c>
    </row>
    <row r="2345" spans="1:7" s="11" customFormat="1" ht="30" customHeight="1" x14ac:dyDescent="0.25">
      <c r="A2345" s="8" t="s">
        <v>568</v>
      </c>
      <c r="B2345" s="9">
        <v>10703010</v>
      </c>
      <c r="C2345" s="10">
        <v>1476668.64</v>
      </c>
      <c r="D2345" s="10">
        <v>1476668.64</v>
      </c>
      <c r="E2345" s="10">
        <v>0</v>
      </c>
      <c r="F2345" s="10">
        <f t="shared" si="276"/>
        <v>0</v>
      </c>
      <c r="G2345" s="10">
        <f t="shared" si="276"/>
        <v>1476668.64</v>
      </c>
    </row>
    <row r="2346" spans="1:7" s="11" customFormat="1" ht="30" customHeight="1" x14ac:dyDescent="0.25">
      <c r="A2346" s="8" t="s">
        <v>569</v>
      </c>
      <c r="B2346" s="9">
        <v>10703010</v>
      </c>
      <c r="C2346" s="10">
        <v>843810.65</v>
      </c>
      <c r="D2346" s="10">
        <v>843810.65</v>
      </c>
      <c r="E2346" s="10">
        <v>0</v>
      </c>
      <c r="F2346" s="10">
        <f t="shared" si="276"/>
        <v>0</v>
      </c>
      <c r="G2346" s="10">
        <f t="shared" si="276"/>
        <v>843810.65</v>
      </c>
    </row>
    <row r="2347" spans="1:7" s="11" customFormat="1" ht="30" customHeight="1" x14ac:dyDescent="0.25">
      <c r="A2347" s="8" t="s">
        <v>570</v>
      </c>
      <c r="B2347" s="9">
        <v>10703010</v>
      </c>
      <c r="C2347" s="10">
        <v>995696.57</v>
      </c>
      <c r="D2347" s="10">
        <v>995696.57</v>
      </c>
      <c r="E2347" s="10">
        <v>0</v>
      </c>
      <c r="F2347" s="10">
        <f t="shared" si="276"/>
        <v>0</v>
      </c>
      <c r="G2347" s="10">
        <f t="shared" si="276"/>
        <v>995696.57</v>
      </c>
    </row>
    <row r="2348" spans="1:7" s="11" customFormat="1" ht="30" customHeight="1" x14ac:dyDescent="0.25">
      <c r="A2348" s="8" t="s">
        <v>571</v>
      </c>
      <c r="B2348" s="9">
        <v>10703010</v>
      </c>
      <c r="C2348" s="10">
        <v>1961859.76</v>
      </c>
      <c r="D2348" s="10">
        <v>1961859.76</v>
      </c>
      <c r="E2348" s="10">
        <v>0</v>
      </c>
      <c r="F2348" s="10">
        <f t="shared" si="276"/>
        <v>0</v>
      </c>
      <c r="G2348" s="10">
        <f t="shared" si="276"/>
        <v>1961859.76</v>
      </c>
    </row>
    <row r="2349" spans="1:7" s="11" customFormat="1" ht="30" customHeight="1" x14ac:dyDescent="0.25">
      <c r="A2349" s="8" t="s">
        <v>572</v>
      </c>
      <c r="B2349" s="9">
        <v>10703010</v>
      </c>
      <c r="C2349" s="10">
        <v>1307906.51</v>
      </c>
      <c r="D2349" s="10">
        <v>1307906.51</v>
      </c>
      <c r="E2349" s="10">
        <v>0</v>
      </c>
      <c r="F2349" s="10">
        <f t="shared" si="276"/>
        <v>0</v>
      </c>
      <c r="G2349" s="10">
        <f t="shared" si="276"/>
        <v>1307906.51</v>
      </c>
    </row>
    <row r="2350" spans="1:7" s="11" customFormat="1" ht="30" customHeight="1" x14ac:dyDescent="0.25">
      <c r="A2350" s="8" t="s">
        <v>573</v>
      </c>
      <c r="B2350" s="9">
        <v>10703010</v>
      </c>
      <c r="C2350" s="10">
        <v>421905.32</v>
      </c>
      <c r="D2350" s="10">
        <v>421905.32</v>
      </c>
      <c r="E2350" s="10">
        <v>0</v>
      </c>
      <c r="F2350" s="10">
        <f t="shared" si="276"/>
        <v>0</v>
      </c>
      <c r="G2350" s="10">
        <f t="shared" si="276"/>
        <v>421905.32</v>
      </c>
    </row>
    <row r="2351" spans="1:7" s="11" customFormat="1" ht="30" customHeight="1" x14ac:dyDescent="0.25">
      <c r="A2351" s="8" t="s">
        <v>574</v>
      </c>
      <c r="B2351" s="9">
        <v>10703010</v>
      </c>
      <c r="C2351" s="10">
        <v>1687621.3</v>
      </c>
      <c r="D2351" s="10">
        <v>1687621.3</v>
      </c>
      <c r="E2351" s="10">
        <v>0</v>
      </c>
      <c r="F2351" s="10">
        <f t="shared" si="276"/>
        <v>0</v>
      </c>
      <c r="G2351" s="10">
        <f t="shared" si="276"/>
        <v>1687621.3</v>
      </c>
    </row>
    <row r="2352" spans="1:7" s="11" customFormat="1" ht="30" customHeight="1" x14ac:dyDescent="0.25">
      <c r="A2352" s="8" t="s">
        <v>575</v>
      </c>
      <c r="B2352" s="9">
        <v>10703010</v>
      </c>
      <c r="C2352" s="10">
        <v>1603240.23</v>
      </c>
      <c r="D2352" s="10">
        <v>1603240.23</v>
      </c>
      <c r="E2352" s="10">
        <v>0</v>
      </c>
      <c r="F2352" s="10">
        <f t="shared" si="276"/>
        <v>0</v>
      </c>
      <c r="G2352" s="10">
        <f t="shared" si="276"/>
        <v>1603240.23</v>
      </c>
    </row>
    <row r="2353" spans="1:7" s="11" customFormat="1" ht="30" customHeight="1" x14ac:dyDescent="0.25">
      <c r="A2353" s="8" t="s">
        <v>576</v>
      </c>
      <c r="B2353" s="9">
        <v>10703010</v>
      </c>
      <c r="C2353" s="10">
        <v>2911146.73</v>
      </c>
      <c r="D2353" s="10">
        <v>2911146.73</v>
      </c>
      <c r="E2353" s="10">
        <v>0</v>
      </c>
      <c r="F2353" s="10">
        <f t="shared" si="276"/>
        <v>0</v>
      </c>
      <c r="G2353" s="10">
        <f t="shared" si="276"/>
        <v>2911146.73</v>
      </c>
    </row>
    <row r="2354" spans="1:7" s="11" customFormat="1" ht="30" customHeight="1" x14ac:dyDescent="0.25">
      <c r="A2354" s="8" t="s">
        <v>577</v>
      </c>
      <c r="B2354" s="9">
        <v>10703010</v>
      </c>
      <c r="C2354" s="10">
        <v>516834.02</v>
      </c>
      <c r="D2354" s="10">
        <v>516834.02</v>
      </c>
      <c r="E2354" s="10">
        <v>0</v>
      </c>
      <c r="F2354" s="10">
        <f t="shared" si="276"/>
        <v>0</v>
      </c>
      <c r="G2354" s="10">
        <f t="shared" si="276"/>
        <v>516834.02</v>
      </c>
    </row>
    <row r="2355" spans="1:7" s="11" customFormat="1" ht="30" customHeight="1" x14ac:dyDescent="0.25">
      <c r="A2355" s="8" t="s">
        <v>578</v>
      </c>
      <c r="B2355" s="9">
        <v>10703010</v>
      </c>
      <c r="C2355" s="10">
        <v>229938.4</v>
      </c>
      <c r="D2355" s="10">
        <v>229938.4</v>
      </c>
      <c r="E2355" s="10">
        <v>0</v>
      </c>
      <c r="F2355" s="10">
        <f t="shared" si="276"/>
        <v>0</v>
      </c>
      <c r="G2355" s="10">
        <f t="shared" si="276"/>
        <v>229938.4</v>
      </c>
    </row>
    <row r="2356" spans="1:7" ht="15" customHeight="1" x14ac:dyDescent="0.25">
      <c r="B2356" s="12"/>
    </row>
    <row r="2357" spans="1:7" ht="15" customHeight="1" x14ac:dyDescent="0.25">
      <c r="A2357" s="15" t="s">
        <v>579</v>
      </c>
      <c r="B2357" s="12" t="s">
        <v>10</v>
      </c>
      <c r="C2357" s="16">
        <v>366441765</v>
      </c>
      <c r="D2357" s="16">
        <v>252678111.22999999</v>
      </c>
      <c r="E2357" s="16">
        <v>107776157.95999999</v>
      </c>
      <c r="F2357" s="16">
        <f t="shared" ref="F2357:G2361" si="277">C2357-D2357</f>
        <v>113763653.77000001</v>
      </c>
      <c r="G2357" s="16">
        <f t="shared" si="277"/>
        <v>144901953.26999998</v>
      </c>
    </row>
    <row r="2358" spans="1:7" ht="15" customHeight="1" x14ac:dyDescent="0.25">
      <c r="A2358" s="15" t="s">
        <v>17</v>
      </c>
      <c r="B2358" s="12" t="s">
        <v>10</v>
      </c>
      <c r="C2358" s="16">
        <v>57691765</v>
      </c>
      <c r="D2358" s="16">
        <v>1049711.23</v>
      </c>
      <c r="E2358" s="16">
        <v>1049711.23</v>
      </c>
      <c r="F2358" s="16">
        <f t="shared" si="277"/>
        <v>56642053.770000003</v>
      </c>
      <c r="G2358" s="16">
        <f t="shared" si="277"/>
        <v>0</v>
      </c>
    </row>
    <row r="2359" spans="1:7" ht="15" customHeight="1" x14ac:dyDescent="0.25">
      <c r="A2359" s="15" t="s">
        <v>18</v>
      </c>
      <c r="B2359" s="12" t="s">
        <v>10</v>
      </c>
      <c r="C2359" s="16">
        <v>114644750</v>
      </c>
      <c r="D2359" s="16">
        <v>72823150</v>
      </c>
      <c r="E2359" s="16">
        <v>4188388.15</v>
      </c>
      <c r="F2359" s="16">
        <f t="shared" si="277"/>
        <v>41821600</v>
      </c>
      <c r="G2359" s="16">
        <f t="shared" si="277"/>
        <v>68634761.849999994</v>
      </c>
    </row>
    <row r="2360" spans="1:7" ht="15" customHeight="1" x14ac:dyDescent="0.25">
      <c r="A2360" s="15" t="s">
        <v>19</v>
      </c>
      <c r="B2360" s="12" t="s">
        <v>10</v>
      </c>
      <c r="C2360" s="16">
        <v>166750000</v>
      </c>
      <c r="D2360" s="16">
        <v>166750000</v>
      </c>
      <c r="E2360" s="16">
        <v>102538058.58</v>
      </c>
      <c r="F2360" s="16">
        <f t="shared" si="277"/>
        <v>0</v>
      </c>
      <c r="G2360" s="16">
        <f t="shared" si="277"/>
        <v>64211941.420000002</v>
      </c>
    </row>
    <row r="2361" spans="1:7" ht="15" customHeight="1" x14ac:dyDescent="0.25">
      <c r="A2361" s="15" t="s">
        <v>20</v>
      </c>
      <c r="B2361" s="12" t="s">
        <v>10</v>
      </c>
      <c r="C2361" s="16">
        <v>27355250</v>
      </c>
      <c r="D2361" s="16">
        <v>12055250</v>
      </c>
      <c r="E2361" s="16">
        <v>0</v>
      </c>
      <c r="F2361" s="16">
        <f t="shared" si="277"/>
        <v>15300000</v>
      </c>
      <c r="G2361" s="16">
        <f t="shared" si="277"/>
        <v>12055250</v>
      </c>
    </row>
    <row r="2362" spans="1:7" ht="15" customHeight="1" x14ac:dyDescent="0.25">
      <c r="B2362" s="12"/>
    </row>
    <row r="2363" spans="1:7" ht="15" customHeight="1" x14ac:dyDescent="0.25">
      <c r="A2363" s="18" t="s">
        <v>580</v>
      </c>
      <c r="B2363" s="19">
        <v>9911</v>
      </c>
      <c r="C2363" s="20">
        <v>166750000</v>
      </c>
      <c r="D2363" s="20">
        <v>166750000</v>
      </c>
      <c r="E2363" s="20">
        <v>102538058.58</v>
      </c>
      <c r="F2363" s="20">
        <f t="shared" ref="F2363:G2366" si="278">C2363-D2363</f>
        <v>0</v>
      </c>
      <c r="G2363" s="20">
        <f t="shared" si="278"/>
        <v>64211941.420000002</v>
      </c>
    </row>
    <row r="2364" spans="1:7" s="18" customFormat="1" ht="15" customHeight="1" x14ac:dyDescent="0.25">
      <c r="A2364" s="18" t="s">
        <v>177</v>
      </c>
      <c r="B2364" s="19">
        <v>200</v>
      </c>
      <c r="C2364" s="20">
        <v>166750000</v>
      </c>
      <c r="D2364" s="20">
        <v>166750000</v>
      </c>
      <c r="E2364" s="20">
        <v>102538058.58</v>
      </c>
      <c r="F2364" s="20">
        <f t="shared" si="278"/>
        <v>0</v>
      </c>
      <c r="G2364" s="20">
        <f t="shared" si="278"/>
        <v>64211941.420000002</v>
      </c>
    </row>
    <row r="2365" spans="1:7" ht="15" customHeight="1" x14ac:dyDescent="0.25">
      <c r="A2365" s="15" t="s">
        <v>72</v>
      </c>
      <c r="B2365" s="12">
        <v>20102040</v>
      </c>
      <c r="C2365" s="16">
        <v>132750000</v>
      </c>
      <c r="D2365" s="16">
        <v>132750000</v>
      </c>
      <c r="E2365" s="16">
        <v>96749177.760000005</v>
      </c>
      <c r="F2365" s="16">
        <f t="shared" si="278"/>
        <v>0</v>
      </c>
      <c r="G2365" s="16">
        <f t="shared" si="278"/>
        <v>36000822.239999995</v>
      </c>
    </row>
    <row r="2366" spans="1:7" ht="15" customHeight="1" x14ac:dyDescent="0.25">
      <c r="A2366" s="15" t="s">
        <v>73</v>
      </c>
      <c r="B2366" s="12">
        <v>50301020</v>
      </c>
      <c r="C2366" s="16">
        <v>34000000</v>
      </c>
      <c r="D2366" s="16">
        <v>34000000</v>
      </c>
      <c r="E2366" s="16">
        <v>5788880.8200000003</v>
      </c>
      <c r="F2366" s="16">
        <f t="shared" si="278"/>
        <v>0</v>
      </c>
      <c r="G2366" s="16">
        <f t="shared" si="278"/>
        <v>28211119.18</v>
      </c>
    </row>
    <row r="2367" spans="1:7" ht="15" customHeight="1" x14ac:dyDescent="0.25">
      <c r="B2367" s="12"/>
    </row>
    <row r="2368" spans="1:7" ht="15" customHeight="1" x14ac:dyDescent="0.25">
      <c r="A2368" s="18" t="s">
        <v>581</v>
      </c>
      <c r="B2368" s="19">
        <v>9940</v>
      </c>
      <c r="C2368" s="20">
        <v>142000000</v>
      </c>
      <c r="D2368" s="20">
        <v>84878400</v>
      </c>
      <c r="E2368" s="20">
        <v>4188388.15</v>
      </c>
      <c r="F2368" s="20">
        <f>C2368-D2368</f>
        <v>57121600</v>
      </c>
      <c r="G2368" s="20">
        <f>D2368-E2368</f>
        <v>80690011.849999994</v>
      </c>
    </row>
    <row r="2369" spans="1:7" s="18" customFormat="1" ht="15" customHeight="1" x14ac:dyDescent="0.25">
      <c r="A2369" s="18" t="s">
        <v>177</v>
      </c>
      <c r="B2369" s="19">
        <v>200</v>
      </c>
      <c r="C2369" s="20">
        <v>114644750</v>
      </c>
      <c r="D2369" s="20">
        <v>72823150</v>
      </c>
      <c r="E2369" s="20">
        <v>4188388.15</v>
      </c>
      <c r="F2369" s="20">
        <f>C2369-D2369</f>
        <v>41821600</v>
      </c>
      <c r="G2369" s="20">
        <f>D2369-E2369</f>
        <v>68634761.849999994</v>
      </c>
    </row>
    <row r="2370" spans="1:7" s="18" customFormat="1" ht="15" customHeight="1" x14ac:dyDescent="0.25">
      <c r="B2370" s="19"/>
      <c r="C2370" s="20"/>
      <c r="D2370" s="20"/>
      <c r="E2370" s="20"/>
      <c r="F2370" s="20"/>
      <c r="G2370" s="20"/>
    </row>
    <row r="2371" spans="1:7" s="18" customFormat="1" ht="15" customHeight="1" x14ac:dyDescent="0.25">
      <c r="A2371" s="18" t="s">
        <v>582</v>
      </c>
      <c r="B2371" s="19"/>
      <c r="C2371" s="20">
        <v>736000</v>
      </c>
      <c r="D2371" s="20">
        <v>676000</v>
      </c>
      <c r="E2371" s="20">
        <v>0</v>
      </c>
      <c r="F2371" s="20">
        <f t="shared" ref="F2371:G2379" si="279">C2371-D2371</f>
        <v>60000</v>
      </c>
      <c r="G2371" s="20">
        <f t="shared" si="279"/>
        <v>676000</v>
      </c>
    </row>
    <row r="2372" spans="1:7" ht="15" customHeight="1" x14ac:dyDescent="0.25">
      <c r="A2372" s="15" t="s">
        <v>57</v>
      </c>
      <c r="B2372" s="12">
        <v>50201010</v>
      </c>
      <c r="C2372" s="16">
        <v>40000</v>
      </c>
      <c r="D2372" s="16">
        <v>20000</v>
      </c>
      <c r="E2372" s="16">
        <v>0</v>
      </c>
      <c r="F2372" s="16">
        <f t="shared" si="279"/>
        <v>20000</v>
      </c>
      <c r="G2372" s="16">
        <f t="shared" si="279"/>
        <v>20000</v>
      </c>
    </row>
    <row r="2373" spans="1:7" ht="15" customHeight="1" x14ac:dyDescent="0.25">
      <c r="A2373" s="15" t="s">
        <v>58</v>
      </c>
      <c r="B2373" s="12">
        <v>50202010</v>
      </c>
      <c r="C2373" s="16">
        <v>110000</v>
      </c>
      <c r="D2373" s="16">
        <v>110000</v>
      </c>
      <c r="E2373" s="16">
        <v>0</v>
      </c>
      <c r="F2373" s="16">
        <f t="shared" si="279"/>
        <v>0</v>
      </c>
      <c r="G2373" s="16">
        <f t="shared" si="279"/>
        <v>110000</v>
      </c>
    </row>
    <row r="2374" spans="1:7" ht="15" customHeight="1" x14ac:dyDescent="0.25">
      <c r="A2374" s="15" t="s">
        <v>59</v>
      </c>
      <c r="B2374" s="12">
        <v>50203010</v>
      </c>
      <c r="C2374" s="16">
        <v>50000</v>
      </c>
      <c r="D2374" s="16">
        <v>50000</v>
      </c>
      <c r="E2374" s="16">
        <v>0</v>
      </c>
      <c r="F2374" s="16">
        <f t="shared" si="279"/>
        <v>0</v>
      </c>
      <c r="G2374" s="16">
        <f t="shared" si="279"/>
        <v>50000</v>
      </c>
    </row>
    <row r="2375" spans="1:7" ht="15" customHeight="1" x14ac:dyDescent="0.25">
      <c r="A2375" s="15" t="s">
        <v>75</v>
      </c>
      <c r="B2375" s="12">
        <v>50203090</v>
      </c>
      <c r="C2375" s="16">
        <v>80000</v>
      </c>
      <c r="D2375" s="16">
        <v>40000</v>
      </c>
      <c r="E2375" s="16">
        <v>0</v>
      </c>
      <c r="F2375" s="16">
        <f t="shared" si="279"/>
        <v>40000</v>
      </c>
      <c r="G2375" s="16">
        <f t="shared" si="279"/>
        <v>40000</v>
      </c>
    </row>
    <row r="2376" spans="1:7" ht="15" customHeight="1" x14ac:dyDescent="0.25">
      <c r="A2376" s="15" t="s">
        <v>392</v>
      </c>
      <c r="B2376" s="12">
        <v>50203100</v>
      </c>
      <c r="C2376" s="16">
        <v>186000</v>
      </c>
      <c r="D2376" s="16">
        <v>186000</v>
      </c>
      <c r="E2376" s="16">
        <v>0</v>
      </c>
      <c r="F2376" s="16">
        <f t="shared" si="279"/>
        <v>0</v>
      </c>
      <c r="G2376" s="16">
        <f t="shared" si="279"/>
        <v>186000</v>
      </c>
    </row>
    <row r="2377" spans="1:7" ht="15" customHeight="1" x14ac:dyDescent="0.25">
      <c r="A2377" s="15" t="s">
        <v>62</v>
      </c>
      <c r="B2377" s="12">
        <v>50203210</v>
      </c>
      <c r="C2377" s="16">
        <v>200000</v>
      </c>
      <c r="D2377" s="16">
        <v>200000</v>
      </c>
      <c r="E2377" s="16">
        <v>0</v>
      </c>
      <c r="F2377" s="16">
        <f t="shared" si="279"/>
        <v>0</v>
      </c>
      <c r="G2377" s="16">
        <f t="shared" si="279"/>
        <v>200000</v>
      </c>
    </row>
    <row r="2378" spans="1:7" ht="15" customHeight="1" x14ac:dyDescent="0.25">
      <c r="A2378" s="15" t="s">
        <v>76</v>
      </c>
      <c r="B2378" s="12">
        <v>50299020</v>
      </c>
      <c r="C2378" s="16">
        <v>5000</v>
      </c>
      <c r="D2378" s="16">
        <v>5000</v>
      </c>
      <c r="E2378" s="16">
        <v>0</v>
      </c>
      <c r="F2378" s="16">
        <f t="shared" si="279"/>
        <v>0</v>
      </c>
      <c r="G2378" s="16">
        <f t="shared" si="279"/>
        <v>5000</v>
      </c>
    </row>
    <row r="2379" spans="1:7" ht="15" customHeight="1" x14ac:dyDescent="0.25">
      <c r="A2379" s="15" t="s">
        <v>77</v>
      </c>
      <c r="B2379" s="12">
        <v>50299030</v>
      </c>
      <c r="C2379" s="16">
        <v>65000</v>
      </c>
      <c r="D2379" s="16">
        <v>65000</v>
      </c>
      <c r="E2379" s="16">
        <v>0</v>
      </c>
      <c r="F2379" s="16">
        <f t="shared" si="279"/>
        <v>0</v>
      </c>
      <c r="G2379" s="16">
        <f t="shared" si="279"/>
        <v>65000</v>
      </c>
    </row>
    <row r="2380" spans="1:7" ht="15" customHeight="1" x14ac:dyDescent="0.25">
      <c r="B2380" s="12"/>
    </row>
    <row r="2381" spans="1:7" s="18" customFormat="1" ht="15" customHeight="1" x14ac:dyDescent="0.25">
      <c r="A2381" s="18" t="s">
        <v>583</v>
      </c>
      <c r="B2381" s="19"/>
      <c r="C2381" s="20">
        <v>1462550</v>
      </c>
      <c r="D2381" s="20">
        <v>1437550</v>
      </c>
      <c r="E2381" s="20">
        <v>48881.98</v>
      </c>
      <c r="F2381" s="20">
        <f t="shared" ref="F2381:G2391" si="280">C2381-D2381</f>
        <v>25000</v>
      </c>
      <c r="G2381" s="20">
        <f t="shared" si="280"/>
        <v>1388668.02</v>
      </c>
    </row>
    <row r="2382" spans="1:7" ht="15" customHeight="1" x14ac:dyDescent="0.25">
      <c r="A2382" s="15" t="s">
        <v>57</v>
      </c>
      <c r="B2382" s="12">
        <v>50201010</v>
      </c>
      <c r="C2382" s="16">
        <v>50000</v>
      </c>
      <c r="D2382" s="16">
        <v>25000</v>
      </c>
      <c r="E2382" s="16">
        <v>0</v>
      </c>
      <c r="F2382" s="16">
        <f t="shared" si="280"/>
        <v>25000</v>
      </c>
      <c r="G2382" s="16">
        <f t="shared" si="280"/>
        <v>25000</v>
      </c>
    </row>
    <row r="2383" spans="1:7" ht="15" customHeight="1" x14ac:dyDescent="0.25">
      <c r="A2383" s="15" t="s">
        <v>58</v>
      </c>
      <c r="B2383" s="12">
        <v>50202010</v>
      </c>
      <c r="C2383" s="16">
        <v>282000</v>
      </c>
      <c r="D2383" s="16">
        <v>282000</v>
      </c>
      <c r="E2383" s="16">
        <v>0</v>
      </c>
      <c r="F2383" s="16">
        <f t="shared" si="280"/>
        <v>0</v>
      </c>
      <c r="G2383" s="16">
        <f t="shared" si="280"/>
        <v>282000</v>
      </c>
    </row>
    <row r="2384" spans="1:7" ht="15" customHeight="1" x14ac:dyDescent="0.25">
      <c r="A2384" s="15" t="s">
        <v>59</v>
      </c>
      <c r="B2384" s="12">
        <v>50203010</v>
      </c>
      <c r="C2384" s="16">
        <v>20000</v>
      </c>
      <c r="D2384" s="16">
        <v>20000</v>
      </c>
      <c r="E2384" s="16">
        <v>0</v>
      </c>
      <c r="F2384" s="16">
        <f t="shared" si="280"/>
        <v>0</v>
      </c>
      <c r="G2384" s="16">
        <f t="shared" si="280"/>
        <v>20000</v>
      </c>
    </row>
    <row r="2385" spans="1:7" ht="15" customHeight="1" x14ac:dyDescent="0.25">
      <c r="A2385" s="15" t="s">
        <v>392</v>
      </c>
      <c r="B2385" s="12">
        <v>50203100</v>
      </c>
      <c r="C2385" s="16">
        <v>398000</v>
      </c>
      <c r="D2385" s="16">
        <v>398000</v>
      </c>
      <c r="E2385" s="16">
        <v>0</v>
      </c>
      <c r="F2385" s="16">
        <f t="shared" si="280"/>
        <v>0</v>
      </c>
      <c r="G2385" s="16">
        <f t="shared" si="280"/>
        <v>398000</v>
      </c>
    </row>
    <row r="2386" spans="1:7" ht="15" customHeight="1" x14ac:dyDescent="0.25">
      <c r="A2386" s="15" t="s">
        <v>62</v>
      </c>
      <c r="B2386" s="12">
        <v>50203210</v>
      </c>
      <c r="C2386" s="16">
        <v>83493</v>
      </c>
      <c r="D2386" s="16">
        <v>83493</v>
      </c>
      <c r="E2386" s="16">
        <v>0</v>
      </c>
      <c r="F2386" s="16">
        <f t="shared" si="280"/>
        <v>0</v>
      </c>
      <c r="G2386" s="16">
        <f t="shared" si="280"/>
        <v>83493</v>
      </c>
    </row>
    <row r="2387" spans="1:7" ht="15" customHeight="1" x14ac:dyDescent="0.25">
      <c r="A2387" s="15" t="s">
        <v>63</v>
      </c>
      <c r="B2387" s="12">
        <v>50203990</v>
      </c>
      <c r="C2387" s="16">
        <v>229057</v>
      </c>
      <c r="D2387" s="16">
        <v>229057</v>
      </c>
      <c r="E2387" s="16">
        <v>0</v>
      </c>
      <c r="F2387" s="16">
        <f t="shared" si="280"/>
        <v>0</v>
      </c>
      <c r="G2387" s="16">
        <f t="shared" si="280"/>
        <v>229057</v>
      </c>
    </row>
    <row r="2388" spans="1:7" ht="15" customHeight="1" x14ac:dyDescent="0.25">
      <c r="A2388" s="15" t="s">
        <v>43</v>
      </c>
      <c r="B2388" s="12">
        <v>50212990</v>
      </c>
      <c r="C2388" s="16">
        <v>280000</v>
      </c>
      <c r="D2388" s="16">
        <v>280000</v>
      </c>
      <c r="E2388" s="16">
        <v>48881.98</v>
      </c>
      <c r="F2388" s="16">
        <f t="shared" si="280"/>
        <v>0</v>
      </c>
      <c r="G2388" s="16">
        <f t="shared" si="280"/>
        <v>231118.02</v>
      </c>
    </row>
    <row r="2389" spans="1:7" ht="15" customHeight="1" x14ac:dyDescent="0.25">
      <c r="A2389" s="15" t="s">
        <v>68</v>
      </c>
      <c r="B2389" s="12">
        <v>50213050</v>
      </c>
      <c r="C2389" s="16">
        <v>40000</v>
      </c>
      <c r="D2389" s="16">
        <v>40000</v>
      </c>
      <c r="E2389" s="16">
        <v>0</v>
      </c>
      <c r="F2389" s="16">
        <f t="shared" si="280"/>
        <v>0</v>
      </c>
      <c r="G2389" s="16">
        <f t="shared" si="280"/>
        <v>40000</v>
      </c>
    </row>
    <row r="2390" spans="1:7" ht="15" customHeight="1" x14ac:dyDescent="0.25">
      <c r="A2390" s="15" t="s">
        <v>76</v>
      </c>
      <c r="B2390" s="12">
        <v>50299020</v>
      </c>
      <c r="C2390" s="16">
        <v>30000</v>
      </c>
      <c r="D2390" s="16">
        <v>30000</v>
      </c>
      <c r="E2390" s="16">
        <v>0</v>
      </c>
      <c r="F2390" s="16">
        <f t="shared" si="280"/>
        <v>0</v>
      </c>
      <c r="G2390" s="16">
        <f t="shared" si="280"/>
        <v>30000</v>
      </c>
    </row>
    <row r="2391" spans="1:7" ht="15" customHeight="1" x14ac:dyDescent="0.25">
      <c r="A2391" s="15" t="s">
        <v>77</v>
      </c>
      <c r="B2391" s="12">
        <v>50299030</v>
      </c>
      <c r="C2391" s="16">
        <v>50000</v>
      </c>
      <c r="D2391" s="16">
        <v>50000</v>
      </c>
      <c r="E2391" s="16">
        <v>0</v>
      </c>
      <c r="F2391" s="16">
        <f t="shared" si="280"/>
        <v>0</v>
      </c>
      <c r="G2391" s="16">
        <f t="shared" si="280"/>
        <v>50000</v>
      </c>
    </row>
    <row r="2392" spans="1:7" ht="15" customHeight="1" x14ac:dyDescent="0.25">
      <c r="B2392" s="12"/>
    </row>
    <row r="2393" spans="1:7" s="18" customFormat="1" ht="15" customHeight="1" x14ac:dyDescent="0.25">
      <c r="A2393" s="18" t="s">
        <v>584</v>
      </c>
      <c r="B2393" s="19"/>
      <c r="C2393" s="20">
        <v>2220000</v>
      </c>
      <c r="D2393" s="20">
        <v>2020000</v>
      </c>
      <c r="E2393" s="20">
        <v>95405.48</v>
      </c>
      <c r="F2393" s="20">
        <f t="shared" ref="F2393:G2400" si="281">C2393-D2393</f>
        <v>200000</v>
      </c>
      <c r="G2393" s="20">
        <f t="shared" si="281"/>
        <v>1924594.52</v>
      </c>
    </row>
    <row r="2394" spans="1:7" ht="15" customHeight="1" x14ac:dyDescent="0.25">
      <c r="A2394" s="15" t="s">
        <v>57</v>
      </c>
      <c r="B2394" s="12">
        <v>50201010</v>
      </c>
      <c r="C2394" s="16">
        <v>70000</v>
      </c>
      <c r="D2394" s="16">
        <v>70000</v>
      </c>
      <c r="E2394" s="16">
        <v>0</v>
      </c>
      <c r="F2394" s="16">
        <f t="shared" si="281"/>
        <v>0</v>
      </c>
      <c r="G2394" s="16">
        <f t="shared" si="281"/>
        <v>70000</v>
      </c>
    </row>
    <row r="2395" spans="1:7" ht="15" customHeight="1" x14ac:dyDescent="0.25">
      <c r="A2395" s="15" t="s">
        <v>58</v>
      </c>
      <c r="B2395" s="12">
        <v>50202010</v>
      </c>
      <c r="C2395" s="16">
        <v>65000</v>
      </c>
      <c r="D2395" s="16">
        <v>65000</v>
      </c>
      <c r="E2395" s="16">
        <v>0</v>
      </c>
      <c r="F2395" s="16">
        <f t="shared" si="281"/>
        <v>0</v>
      </c>
      <c r="G2395" s="16">
        <f t="shared" si="281"/>
        <v>65000</v>
      </c>
    </row>
    <row r="2396" spans="1:7" ht="15" customHeight="1" x14ac:dyDescent="0.25">
      <c r="A2396" s="15" t="s">
        <v>392</v>
      </c>
      <c r="B2396" s="12">
        <v>50203100</v>
      </c>
      <c r="C2396" s="16">
        <v>675620</v>
      </c>
      <c r="D2396" s="16">
        <v>675620</v>
      </c>
      <c r="E2396" s="16">
        <v>0</v>
      </c>
      <c r="F2396" s="16">
        <f t="shared" si="281"/>
        <v>0</v>
      </c>
      <c r="G2396" s="16">
        <f t="shared" si="281"/>
        <v>675620</v>
      </c>
    </row>
    <row r="2397" spans="1:7" ht="15" customHeight="1" x14ac:dyDescent="0.25">
      <c r="A2397" s="15" t="s">
        <v>62</v>
      </c>
      <c r="B2397" s="12">
        <v>50203210</v>
      </c>
      <c r="C2397" s="16">
        <v>106600</v>
      </c>
      <c r="D2397" s="16">
        <v>106600</v>
      </c>
      <c r="E2397" s="16">
        <v>0</v>
      </c>
      <c r="F2397" s="16">
        <f t="shared" si="281"/>
        <v>0</v>
      </c>
      <c r="G2397" s="16">
        <f t="shared" si="281"/>
        <v>106600</v>
      </c>
    </row>
    <row r="2398" spans="1:7" ht="15" customHeight="1" x14ac:dyDescent="0.25">
      <c r="A2398" s="15" t="s">
        <v>63</v>
      </c>
      <c r="B2398" s="12">
        <v>50203990</v>
      </c>
      <c r="C2398" s="16">
        <v>170520</v>
      </c>
      <c r="D2398" s="16">
        <v>170520</v>
      </c>
      <c r="E2398" s="16">
        <v>0</v>
      </c>
      <c r="F2398" s="16">
        <f t="shared" si="281"/>
        <v>0</v>
      </c>
      <c r="G2398" s="16">
        <f t="shared" si="281"/>
        <v>170520</v>
      </c>
    </row>
    <row r="2399" spans="1:7" ht="15" customHeight="1" x14ac:dyDescent="0.25">
      <c r="A2399" s="15" t="s">
        <v>43</v>
      </c>
      <c r="B2399" s="12">
        <v>50212990</v>
      </c>
      <c r="C2399" s="16">
        <v>1004260</v>
      </c>
      <c r="D2399" s="16">
        <v>804260</v>
      </c>
      <c r="E2399" s="16">
        <v>95405.48</v>
      </c>
      <c r="F2399" s="16">
        <f t="shared" si="281"/>
        <v>200000</v>
      </c>
      <c r="G2399" s="16">
        <f t="shared" si="281"/>
        <v>708854.52</v>
      </c>
    </row>
    <row r="2400" spans="1:7" ht="15" customHeight="1" x14ac:dyDescent="0.25">
      <c r="A2400" s="15" t="s">
        <v>77</v>
      </c>
      <c r="B2400" s="12">
        <v>50299030</v>
      </c>
      <c r="C2400" s="16">
        <v>128000</v>
      </c>
      <c r="D2400" s="16">
        <v>128000</v>
      </c>
      <c r="E2400" s="16">
        <v>0</v>
      </c>
      <c r="F2400" s="16">
        <f t="shared" si="281"/>
        <v>0</v>
      </c>
      <c r="G2400" s="16">
        <f t="shared" si="281"/>
        <v>128000</v>
      </c>
    </row>
    <row r="2401" spans="1:7" ht="15" customHeight="1" x14ac:dyDescent="0.25">
      <c r="B2401" s="12"/>
    </row>
    <row r="2402" spans="1:7" s="18" customFormat="1" ht="15" customHeight="1" x14ac:dyDescent="0.25">
      <c r="A2402" s="18" t="s">
        <v>585</v>
      </c>
      <c r="B2402" s="19"/>
      <c r="C2402" s="20">
        <v>2000450</v>
      </c>
      <c r="D2402" s="20">
        <v>2000450</v>
      </c>
      <c r="E2402" s="20">
        <v>48112.63</v>
      </c>
      <c r="F2402" s="20">
        <f t="shared" ref="F2402:G2414" si="282">C2402-D2402</f>
        <v>0</v>
      </c>
      <c r="G2402" s="20">
        <f t="shared" si="282"/>
        <v>1952337.37</v>
      </c>
    </row>
    <row r="2403" spans="1:7" ht="15" customHeight="1" x14ac:dyDescent="0.25">
      <c r="A2403" s="15" t="s">
        <v>57</v>
      </c>
      <c r="B2403" s="12">
        <v>50201010</v>
      </c>
      <c r="C2403" s="16">
        <v>105600</v>
      </c>
      <c r="D2403" s="16">
        <v>105600</v>
      </c>
      <c r="E2403" s="16">
        <v>0</v>
      </c>
      <c r="F2403" s="16">
        <f t="shared" si="282"/>
        <v>0</v>
      </c>
      <c r="G2403" s="16">
        <f t="shared" si="282"/>
        <v>105600</v>
      </c>
    </row>
    <row r="2404" spans="1:7" ht="15" customHeight="1" x14ac:dyDescent="0.25">
      <c r="A2404" s="15" t="s">
        <v>58</v>
      </c>
      <c r="B2404" s="12">
        <v>50202010</v>
      </c>
      <c r="C2404" s="16">
        <v>209250</v>
      </c>
      <c r="D2404" s="16">
        <v>209250</v>
      </c>
      <c r="E2404" s="16">
        <v>0</v>
      </c>
      <c r="F2404" s="16">
        <f t="shared" si="282"/>
        <v>0</v>
      </c>
      <c r="G2404" s="16">
        <f t="shared" si="282"/>
        <v>209250</v>
      </c>
    </row>
    <row r="2405" spans="1:7" ht="15" customHeight="1" x14ac:dyDescent="0.25">
      <c r="A2405" s="15" t="s">
        <v>59</v>
      </c>
      <c r="B2405" s="12">
        <v>50203010</v>
      </c>
      <c r="C2405" s="16">
        <v>31500</v>
      </c>
      <c r="D2405" s="16">
        <v>31500</v>
      </c>
      <c r="E2405" s="16">
        <v>0</v>
      </c>
      <c r="F2405" s="16">
        <f t="shared" si="282"/>
        <v>0</v>
      </c>
      <c r="G2405" s="16">
        <f t="shared" si="282"/>
        <v>31500</v>
      </c>
    </row>
    <row r="2406" spans="1:7" ht="15" customHeight="1" x14ac:dyDescent="0.25">
      <c r="A2406" s="15" t="s">
        <v>75</v>
      </c>
      <c r="B2406" s="12">
        <v>50203090</v>
      </c>
      <c r="C2406" s="16">
        <v>46000</v>
      </c>
      <c r="D2406" s="16">
        <v>46000</v>
      </c>
      <c r="E2406" s="16">
        <v>0</v>
      </c>
      <c r="F2406" s="16">
        <f t="shared" si="282"/>
        <v>0</v>
      </c>
      <c r="G2406" s="16">
        <f t="shared" si="282"/>
        <v>46000</v>
      </c>
    </row>
    <row r="2407" spans="1:7" ht="15" customHeight="1" x14ac:dyDescent="0.25">
      <c r="A2407" s="15" t="s">
        <v>392</v>
      </c>
      <c r="B2407" s="12">
        <v>50203100</v>
      </c>
      <c r="C2407" s="16">
        <v>510000</v>
      </c>
      <c r="D2407" s="16">
        <v>510000</v>
      </c>
      <c r="E2407" s="16">
        <v>0</v>
      </c>
      <c r="F2407" s="16">
        <f t="shared" si="282"/>
        <v>0</v>
      </c>
      <c r="G2407" s="16">
        <f t="shared" si="282"/>
        <v>510000</v>
      </c>
    </row>
    <row r="2408" spans="1:7" ht="15" customHeight="1" x14ac:dyDescent="0.25">
      <c r="A2408" s="15" t="s">
        <v>62</v>
      </c>
      <c r="B2408" s="12">
        <v>50203210</v>
      </c>
      <c r="C2408" s="16">
        <v>134000</v>
      </c>
      <c r="D2408" s="16">
        <v>134000</v>
      </c>
      <c r="E2408" s="16">
        <v>0</v>
      </c>
      <c r="F2408" s="16">
        <f t="shared" si="282"/>
        <v>0</v>
      </c>
      <c r="G2408" s="16">
        <f t="shared" si="282"/>
        <v>134000</v>
      </c>
    </row>
    <row r="2409" spans="1:7" ht="15" customHeight="1" x14ac:dyDescent="0.25">
      <c r="A2409" s="15" t="s">
        <v>111</v>
      </c>
      <c r="B2409" s="12">
        <v>50203220</v>
      </c>
      <c r="C2409" s="16">
        <v>15000</v>
      </c>
      <c r="D2409" s="16">
        <v>15000</v>
      </c>
      <c r="E2409" s="16">
        <v>0</v>
      </c>
      <c r="F2409" s="16">
        <f t="shared" si="282"/>
        <v>0</v>
      </c>
      <c r="G2409" s="16">
        <f t="shared" si="282"/>
        <v>15000</v>
      </c>
    </row>
    <row r="2410" spans="1:7" ht="15" customHeight="1" x14ac:dyDescent="0.25">
      <c r="A2410" s="15" t="s">
        <v>63</v>
      </c>
      <c r="B2410" s="12">
        <v>50203990</v>
      </c>
      <c r="C2410" s="16">
        <v>16900</v>
      </c>
      <c r="D2410" s="16">
        <v>16900</v>
      </c>
      <c r="E2410" s="16">
        <v>0</v>
      </c>
      <c r="F2410" s="16">
        <f t="shared" si="282"/>
        <v>0</v>
      </c>
      <c r="G2410" s="16">
        <f t="shared" si="282"/>
        <v>16900</v>
      </c>
    </row>
    <row r="2411" spans="1:7" ht="15" customHeight="1" x14ac:dyDescent="0.25">
      <c r="A2411" s="15" t="s">
        <v>43</v>
      </c>
      <c r="B2411" s="12">
        <v>50212990</v>
      </c>
      <c r="C2411" s="16">
        <v>274000</v>
      </c>
      <c r="D2411" s="16">
        <v>274000</v>
      </c>
      <c r="E2411" s="16">
        <v>48112.63</v>
      </c>
      <c r="F2411" s="16">
        <f t="shared" si="282"/>
        <v>0</v>
      </c>
      <c r="G2411" s="16">
        <f t="shared" si="282"/>
        <v>225887.37</v>
      </c>
    </row>
    <row r="2412" spans="1:7" ht="15" customHeight="1" x14ac:dyDescent="0.25">
      <c r="A2412" s="15" t="s">
        <v>68</v>
      </c>
      <c r="B2412" s="12">
        <v>50213050</v>
      </c>
      <c r="C2412" s="16">
        <v>200000</v>
      </c>
      <c r="D2412" s="16">
        <v>200000</v>
      </c>
      <c r="E2412" s="16">
        <v>0</v>
      </c>
      <c r="F2412" s="16">
        <f t="shared" si="282"/>
        <v>0</v>
      </c>
      <c r="G2412" s="16">
        <f t="shared" si="282"/>
        <v>200000</v>
      </c>
    </row>
    <row r="2413" spans="1:7" ht="15" customHeight="1" x14ac:dyDescent="0.25">
      <c r="A2413" s="15" t="s">
        <v>76</v>
      </c>
      <c r="B2413" s="12">
        <v>50299020</v>
      </c>
      <c r="C2413" s="16">
        <v>15000</v>
      </c>
      <c r="D2413" s="16">
        <v>15000</v>
      </c>
      <c r="E2413" s="16">
        <v>0</v>
      </c>
      <c r="F2413" s="16">
        <f t="shared" si="282"/>
        <v>0</v>
      </c>
      <c r="G2413" s="16">
        <f t="shared" si="282"/>
        <v>15000</v>
      </c>
    </row>
    <row r="2414" spans="1:7" ht="15" customHeight="1" x14ac:dyDescent="0.25">
      <c r="A2414" s="15" t="s">
        <v>77</v>
      </c>
      <c r="B2414" s="12">
        <v>50299030</v>
      </c>
      <c r="C2414" s="16">
        <v>443200</v>
      </c>
      <c r="D2414" s="16">
        <v>443200</v>
      </c>
      <c r="E2414" s="16">
        <v>0</v>
      </c>
      <c r="F2414" s="16">
        <f t="shared" si="282"/>
        <v>0</v>
      </c>
      <c r="G2414" s="16">
        <f t="shared" si="282"/>
        <v>443200</v>
      </c>
    </row>
    <row r="2415" spans="1:7" ht="15" customHeight="1" x14ac:dyDescent="0.25">
      <c r="B2415" s="12"/>
    </row>
    <row r="2416" spans="1:7" s="18" customFormat="1" ht="15" customHeight="1" x14ac:dyDescent="0.25">
      <c r="A2416" s="18" t="s">
        <v>586</v>
      </c>
      <c r="B2416" s="19"/>
      <c r="C2416" s="20">
        <v>800000</v>
      </c>
      <c r="D2416" s="20">
        <v>550000</v>
      </c>
      <c r="E2416" s="20">
        <v>0</v>
      </c>
      <c r="F2416" s="20">
        <f t="shared" ref="F2416:G2430" si="283">C2416-D2416</f>
        <v>250000</v>
      </c>
      <c r="G2416" s="20">
        <f t="shared" si="283"/>
        <v>550000</v>
      </c>
    </row>
    <row r="2417" spans="1:7" ht="15" customHeight="1" x14ac:dyDescent="0.25">
      <c r="A2417" s="15" t="s">
        <v>57</v>
      </c>
      <c r="B2417" s="12">
        <v>50201010</v>
      </c>
      <c r="C2417" s="16">
        <v>40000</v>
      </c>
      <c r="D2417" s="16">
        <v>0</v>
      </c>
      <c r="E2417" s="16">
        <v>0</v>
      </c>
      <c r="F2417" s="16">
        <f t="shared" si="283"/>
        <v>40000</v>
      </c>
      <c r="G2417" s="16">
        <f t="shared" si="283"/>
        <v>0</v>
      </c>
    </row>
    <row r="2418" spans="1:7" ht="15" customHeight="1" x14ac:dyDescent="0.25">
      <c r="A2418" s="15" t="s">
        <v>58</v>
      </c>
      <c r="B2418" s="12">
        <v>50202010</v>
      </c>
      <c r="C2418" s="16">
        <v>50000</v>
      </c>
      <c r="D2418" s="16">
        <v>0</v>
      </c>
      <c r="E2418" s="16">
        <v>0</v>
      </c>
      <c r="F2418" s="16">
        <f t="shared" si="283"/>
        <v>50000</v>
      </c>
      <c r="G2418" s="16">
        <f t="shared" si="283"/>
        <v>0</v>
      </c>
    </row>
    <row r="2419" spans="1:7" ht="15" customHeight="1" x14ac:dyDescent="0.25">
      <c r="A2419" s="15" t="s">
        <v>59</v>
      </c>
      <c r="B2419" s="12">
        <v>50203010</v>
      </c>
      <c r="C2419" s="16">
        <v>50000</v>
      </c>
      <c r="D2419" s="16">
        <v>50000</v>
      </c>
      <c r="E2419" s="16">
        <v>0</v>
      </c>
      <c r="F2419" s="16">
        <f t="shared" si="283"/>
        <v>0</v>
      </c>
      <c r="G2419" s="16">
        <f t="shared" si="283"/>
        <v>50000</v>
      </c>
    </row>
    <row r="2420" spans="1:7" ht="15" customHeight="1" x14ac:dyDescent="0.25">
      <c r="A2420" s="15" t="s">
        <v>62</v>
      </c>
      <c r="B2420" s="12">
        <v>50203210</v>
      </c>
      <c r="C2420" s="16">
        <v>50000</v>
      </c>
      <c r="D2420" s="16">
        <v>50000</v>
      </c>
      <c r="E2420" s="16">
        <v>0</v>
      </c>
      <c r="F2420" s="16">
        <f t="shared" si="283"/>
        <v>0</v>
      </c>
      <c r="G2420" s="16">
        <f t="shared" si="283"/>
        <v>50000</v>
      </c>
    </row>
    <row r="2421" spans="1:7" ht="15" customHeight="1" x14ac:dyDescent="0.25">
      <c r="A2421" s="15" t="s">
        <v>63</v>
      </c>
      <c r="B2421" s="12">
        <v>50203990</v>
      </c>
      <c r="C2421" s="16">
        <v>40000</v>
      </c>
      <c r="D2421" s="16">
        <v>40000</v>
      </c>
      <c r="E2421" s="16">
        <v>0</v>
      </c>
      <c r="F2421" s="16">
        <f t="shared" si="283"/>
        <v>0</v>
      </c>
      <c r="G2421" s="16">
        <f t="shared" si="283"/>
        <v>40000</v>
      </c>
    </row>
    <row r="2422" spans="1:7" ht="15" customHeight="1" x14ac:dyDescent="0.25">
      <c r="A2422" s="15" t="s">
        <v>66</v>
      </c>
      <c r="B2422" s="12">
        <v>50205020</v>
      </c>
      <c r="C2422" s="16">
        <v>30000</v>
      </c>
      <c r="D2422" s="16">
        <v>0</v>
      </c>
      <c r="E2422" s="16">
        <v>0</v>
      </c>
      <c r="F2422" s="16">
        <f t="shared" si="283"/>
        <v>30000</v>
      </c>
      <c r="G2422" s="16">
        <f t="shared" si="283"/>
        <v>0</v>
      </c>
    </row>
    <row r="2423" spans="1:7" ht="15" customHeight="1" x14ac:dyDescent="0.25">
      <c r="A2423" s="15" t="s">
        <v>156</v>
      </c>
      <c r="B2423" s="12">
        <v>50205040</v>
      </c>
      <c r="C2423" s="16">
        <v>50000</v>
      </c>
      <c r="D2423" s="16">
        <v>0</v>
      </c>
      <c r="E2423" s="16">
        <v>0</v>
      </c>
      <c r="F2423" s="16">
        <f t="shared" si="283"/>
        <v>50000</v>
      </c>
      <c r="G2423" s="16">
        <f t="shared" si="283"/>
        <v>0</v>
      </c>
    </row>
    <row r="2424" spans="1:7" ht="15" customHeight="1" x14ac:dyDescent="0.25">
      <c r="A2424" s="15" t="s">
        <v>117</v>
      </c>
      <c r="B2424" s="12">
        <v>50206020</v>
      </c>
      <c r="C2424" s="16">
        <v>70000</v>
      </c>
      <c r="D2424" s="16">
        <v>70000</v>
      </c>
      <c r="E2424" s="16">
        <v>0</v>
      </c>
      <c r="F2424" s="16">
        <f t="shared" si="283"/>
        <v>0</v>
      </c>
      <c r="G2424" s="16">
        <f t="shared" si="283"/>
        <v>70000</v>
      </c>
    </row>
    <row r="2425" spans="1:7" ht="15" customHeight="1" x14ac:dyDescent="0.25">
      <c r="A2425" s="15" t="s">
        <v>67</v>
      </c>
      <c r="B2425" s="12">
        <v>50211990</v>
      </c>
      <c r="C2425" s="16">
        <v>30000</v>
      </c>
      <c r="D2425" s="16">
        <v>30000</v>
      </c>
      <c r="E2425" s="16">
        <v>0</v>
      </c>
      <c r="F2425" s="16">
        <f t="shared" si="283"/>
        <v>0</v>
      </c>
      <c r="G2425" s="16">
        <f t="shared" si="283"/>
        <v>30000</v>
      </c>
    </row>
    <row r="2426" spans="1:7" ht="15" customHeight="1" x14ac:dyDescent="0.25">
      <c r="A2426" s="15" t="s">
        <v>68</v>
      </c>
      <c r="B2426" s="12">
        <v>50213050</v>
      </c>
      <c r="C2426" s="16">
        <v>80000</v>
      </c>
      <c r="D2426" s="16">
        <v>0</v>
      </c>
      <c r="E2426" s="16">
        <v>0</v>
      </c>
      <c r="F2426" s="16">
        <f t="shared" si="283"/>
        <v>80000</v>
      </c>
      <c r="G2426" s="16">
        <f t="shared" si="283"/>
        <v>0</v>
      </c>
    </row>
    <row r="2427" spans="1:7" ht="15" customHeight="1" x14ac:dyDescent="0.25">
      <c r="A2427" s="15" t="s">
        <v>76</v>
      </c>
      <c r="B2427" s="12">
        <v>50299020</v>
      </c>
      <c r="C2427" s="16">
        <v>120000</v>
      </c>
      <c r="D2427" s="16">
        <v>120000</v>
      </c>
      <c r="E2427" s="16">
        <v>0</v>
      </c>
      <c r="F2427" s="16">
        <f t="shared" si="283"/>
        <v>0</v>
      </c>
      <c r="G2427" s="16">
        <f t="shared" si="283"/>
        <v>120000</v>
      </c>
    </row>
    <row r="2428" spans="1:7" ht="15" customHeight="1" x14ac:dyDescent="0.25">
      <c r="A2428" s="15" t="s">
        <v>77</v>
      </c>
      <c r="B2428" s="12">
        <v>50299030</v>
      </c>
      <c r="C2428" s="16">
        <v>100000</v>
      </c>
      <c r="D2428" s="16">
        <v>100000</v>
      </c>
      <c r="E2428" s="16">
        <v>0</v>
      </c>
      <c r="F2428" s="16">
        <f t="shared" si="283"/>
        <v>0</v>
      </c>
      <c r="G2428" s="16">
        <f t="shared" si="283"/>
        <v>100000</v>
      </c>
    </row>
    <row r="2429" spans="1:7" ht="15" customHeight="1" x14ac:dyDescent="0.25">
      <c r="A2429" s="15" t="s">
        <v>69</v>
      </c>
      <c r="B2429" s="12">
        <v>50299050</v>
      </c>
      <c r="C2429" s="16">
        <v>40000</v>
      </c>
      <c r="D2429" s="16">
        <v>40000</v>
      </c>
      <c r="E2429" s="16">
        <v>0</v>
      </c>
      <c r="F2429" s="16">
        <f t="shared" si="283"/>
        <v>0</v>
      </c>
      <c r="G2429" s="16">
        <f t="shared" si="283"/>
        <v>40000</v>
      </c>
    </row>
    <row r="2430" spans="1:7" ht="15" customHeight="1" x14ac:dyDescent="0.25">
      <c r="A2430" s="15" t="s">
        <v>78</v>
      </c>
      <c r="B2430" s="12">
        <v>50299080</v>
      </c>
      <c r="C2430" s="16">
        <v>50000</v>
      </c>
      <c r="D2430" s="16">
        <v>50000</v>
      </c>
      <c r="E2430" s="16">
        <v>0</v>
      </c>
      <c r="F2430" s="16">
        <f t="shared" si="283"/>
        <v>0</v>
      </c>
      <c r="G2430" s="16">
        <f t="shared" si="283"/>
        <v>50000</v>
      </c>
    </row>
    <row r="2431" spans="1:7" ht="15" customHeight="1" x14ac:dyDescent="0.25">
      <c r="B2431" s="12"/>
    </row>
    <row r="2432" spans="1:7" s="18" customFormat="1" ht="15" customHeight="1" x14ac:dyDescent="0.25">
      <c r="A2432" s="18" t="s">
        <v>587</v>
      </c>
      <c r="B2432" s="19" t="s">
        <v>10</v>
      </c>
      <c r="C2432" s="20">
        <v>2000000</v>
      </c>
      <c r="D2432" s="20">
        <v>1187000</v>
      </c>
      <c r="E2432" s="20">
        <v>287330.55</v>
      </c>
      <c r="F2432" s="20">
        <f t="shared" ref="F2432:G2443" si="284">C2432-D2432</f>
        <v>813000</v>
      </c>
      <c r="G2432" s="20">
        <f t="shared" si="284"/>
        <v>899669.45</v>
      </c>
    </row>
    <row r="2433" spans="1:7" ht="15" customHeight="1" x14ac:dyDescent="0.25">
      <c r="A2433" s="15" t="s">
        <v>57</v>
      </c>
      <c r="B2433" s="12">
        <v>50201010</v>
      </c>
      <c r="C2433" s="16">
        <v>60000</v>
      </c>
      <c r="D2433" s="16">
        <v>40000</v>
      </c>
      <c r="E2433" s="16">
        <v>19165</v>
      </c>
      <c r="F2433" s="16">
        <f t="shared" si="284"/>
        <v>20000</v>
      </c>
      <c r="G2433" s="16">
        <f t="shared" si="284"/>
        <v>20835</v>
      </c>
    </row>
    <row r="2434" spans="1:7" ht="15" customHeight="1" x14ac:dyDescent="0.25">
      <c r="A2434" s="15" t="s">
        <v>58</v>
      </c>
      <c r="B2434" s="12">
        <v>50202010</v>
      </c>
      <c r="C2434" s="16">
        <v>18000</v>
      </c>
      <c r="D2434" s="16">
        <v>0</v>
      </c>
      <c r="E2434" s="16">
        <v>0</v>
      </c>
      <c r="F2434" s="16">
        <f t="shared" si="284"/>
        <v>18000</v>
      </c>
      <c r="G2434" s="16">
        <f t="shared" si="284"/>
        <v>0</v>
      </c>
    </row>
    <row r="2435" spans="1:7" ht="15" customHeight="1" x14ac:dyDescent="0.25">
      <c r="A2435" s="15" t="s">
        <v>59</v>
      </c>
      <c r="B2435" s="12">
        <v>50203010</v>
      </c>
      <c r="C2435" s="16">
        <v>5000</v>
      </c>
      <c r="D2435" s="16">
        <v>5000</v>
      </c>
      <c r="E2435" s="16">
        <v>0</v>
      </c>
      <c r="F2435" s="16">
        <f t="shared" si="284"/>
        <v>0</v>
      </c>
      <c r="G2435" s="16">
        <f t="shared" si="284"/>
        <v>5000</v>
      </c>
    </row>
    <row r="2436" spans="1:7" ht="15" customHeight="1" x14ac:dyDescent="0.25">
      <c r="A2436" s="15" t="s">
        <v>75</v>
      </c>
      <c r="B2436" s="12">
        <v>50203090</v>
      </c>
      <c r="C2436" s="16">
        <v>5000</v>
      </c>
      <c r="D2436" s="16">
        <v>5000</v>
      </c>
      <c r="E2436" s="16">
        <v>0</v>
      </c>
      <c r="F2436" s="16">
        <f t="shared" si="284"/>
        <v>0</v>
      </c>
      <c r="G2436" s="16">
        <f t="shared" si="284"/>
        <v>5000</v>
      </c>
    </row>
    <row r="2437" spans="1:7" ht="15" customHeight="1" x14ac:dyDescent="0.25">
      <c r="A2437" s="15" t="s">
        <v>392</v>
      </c>
      <c r="B2437" s="12">
        <v>50203100</v>
      </c>
      <c r="C2437" s="16">
        <v>100000</v>
      </c>
      <c r="D2437" s="16">
        <v>100000</v>
      </c>
      <c r="E2437" s="16">
        <v>0</v>
      </c>
      <c r="F2437" s="16">
        <f t="shared" si="284"/>
        <v>0</v>
      </c>
      <c r="G2437" s="16">
        <f t="shared" si="284"/>
        <v>100000</v>
      </c>
    </row>
    <row r="2438" spans="1:7" ht="15" customHeight="1" x14ac:dyDescent="0.25">
      <c r="A2438" s="15" t="s">
        <v>111</v>
      </c>
      <c r="B2438" s="12">
        <v>50203220</v>
      </c>
      <c r="C2438" s="16">
        <v>7000</v>
      </c>
      <c r="D2438" s="16">
        <v>7000</v>
      </c>
      <c r="E2438" s="16">
        <v>0</v>
      </c>
      <c r="F2438" s="16">
        <f t="shared" si="284"/>
        <v>0</v>
      </c>
      <c r="G2438" s="16">
        <f t="shared" si="284"/>
        <v>7000</v>
      </c>
    </row>
    <row r="2439" spans="1:7" ht="15" customHeight="1" x14ac:dyDescent="0.25">
      <c r="A2439" s="15" t="s">
        <v>63</v>
      </c>
      <c r="B2439" s="12">
        <v>50203990</v>
      </c>
      <c r="C2439" s="16">
        <v>82000</v>
      </c>
      <c r="D2439" s="16">
        <v>82000</v>
      </c>
      <c r="E2439" s="16">
        <v>0</v>
      </c>
      <c r="F2439" s="16">
        <f t="shared" si="284"/>
        <v>0</v>
      </c>
      <c r="G2439" s="16">
        <f t="shared" si="284"/>
        <v>82000</v>
      </c>
    </row>
    <row r="2440" spans="1:7" ht="15" customHeight="1" x14ac:dyDescent="0.25">
      <c r="A2440" s="15" t="s">
        <v>43</v>
      </c>
      <c r="B2440" s="12">
        <v>50212990</v>
      </c>
      <c r="C2440" s="16">
        <v>1550000</v>
      </c>
      <c r="D2440" s="16">
        <v>775000</v>
      </c>
      <c r="E2440" s="16">
        <v>268165.55</v>
      </c>
      <c r="F2440" s="16">
        <f t="shared" si="284"/>
        <v>775000</v>
      </c>
      <c r="G2440" s="16">
        <f t="shared" si="284"/>
        <v>506834.45</v>
      </c>
    </row>
    <row r="2441" spans="1:7" ht="15" customHeight="1" x14ac:dyDescent="0.25">
      <c r="A2441" s="15" t="s">
        <v>395</v>
      </c>
      <c r="B2441" s="12">
        <v>50213030</v>
      </c>
      <c r="C2441" s="16">
        <v>40000</v>
      </c>
      <c r="D2441" s="16">
        <v>40000</v>
      </c>
      <c r="E2441" s="16">
        <v>0</v>
      </c>
      <c r="F2441" s="16">
        <f t="shared" si="284"/>
        <v>0</v>
      </c>
      <c r="G2441" s="16">
        <f t="shared" si="284"/>
        <v>40000</v>
      </c>
    </row>
    <row r="2442" spans="1:7" ht="15" customHeight="1" x14ac:dyDescent="0.25">
      <c r="A2442" s="15" t="s">
        <v>76</v>
      </c>
      <c r="B2442" s="12">
        <v>50299020</v>
      </c>
      <c r="C2442" s="16">
        <v>20000</v>
      </c>
      <c r="D2442" s="16">
        <v>20000</v>
      </c>
      <c r="E2442" s="16">
        <v>0</v>
      </c>
      <c r="F2442" s="16">
        <f t="shared" si="284"/>
        <v>0</v>
      </c>
      <c r="G2442" s="16">
        <f t="shared" si="284"/>
        <v>20000</v>
      </c>
    </row>
    <row r="2443" spans="1:7" ht="15" customHeight="1" x14ac:dyDescent="0.25">
      <c r="A2443" s="15" t="s">
        <v>77</v>
      </c>
      <c r="B2443" s="12">
        <v>50299030</v>
      </c>
      <c r="C2443" s="16">
        <v>113000</v>
      </c>
      <c r="D2443" s="16">
        <v>113000</v>
      </c>
      <c r="E2443" s="16">
        <v>0</v>
      </c>
      <c r="F2443" s="16">
        <f t="shared" si="284"/>
        <v>0</v>
      </c>
      <c r="G2443" s="16">
        <f t="shared" si="284"/>
        <v>113000</v>
      </c>
    </row>
    <row r="2444" spans="1:7" ht="15" customHeight="1" x14ac:dyDescent="0.25">
      <c r="B2444" s="12"/>
    </row>
    <row r="2445" spans="1:7" s="18" customFormat="1" ht="15" customHeight="1" x14ac:dyDescent="0.25">
      <c r="A2445" s="18" t="s">
        <v>588</v>
      </c>
      <c r="B2445" s="19"/>
      <c r="C2445" s="20">
        <v>2450000</v>
      </c>
      <c r="D2445" s="20">
        <v>1490000</v>
      </c>
      <c r="E2445" s="20">
        <v>335022.96999999997</v>
      </c>
      <c r="F2445" s="20">
        <f t="shared" ref="F2445:G2457" si="285">C2445-D2445</f>
        <v>960000</v>
      </c>
      <c r="G2445" s="20">
        <f t="shared" si="285"/>
        <v>1154977.03</v>
      </c>
    </row>
    <row r="2446" spans="1:7" ht="15" customHeight="1" x14ac:dyDescent="0.25">
      <c r="A2446" s="15" t="s">
        <v>57</v>
      </c>
      <c r="B2446" s="12">
        <v>50201010</v>
      </c>
      <c r="C2446" s="16">
        <v>50000</v>
      </c>
      <c r="D2446" s="16">
        <v>25000</v>
      </c>
      <c r="E2446" s="16">
        <v>3011</v>
      </c>
      <c r="F2446" s="16">
        <f t="shared" si="285"/>
        <v>25000</v>
      </c>
      <c r="G2446" s="16">
        <f t="shared" si="285"/>
        <v>21989</v>
      </c>
    </row>
    <row r="2447" spans="1:7" ht="15" customHeight="1" x14ac:dyDescent="0.25">
      <c r="A2447" s="15" t="s">
        <v>58</v>
      </c>
      <c r="B2447" s="12">
        <v>50202010</v>
      </c>
      <c r="C2447" s="16">
        <v>80000</v>
      </c>
      <c r="D2447" s="16">
        <v>50000</v>
      </c>
      <c r="E2447" s="16">
        <v>0</v>
      </c>
      <c r="F2447" s="16">
        <f t="shared" si="285"/>
        <v>30000</v>
      </c>
      <c r="G2447" s="16">
        <f t="shared" si="285"/>
        <v>50000</v>
      </c>
    </row>
    <row r="2448" spans="1:7" ht="15" customHeight="1" x14ac:dyDescent="0.25">
      <c r="A2448" s="15" t="s">
        <v>59</v>
      </c>
      <c r="B2448" s="12">
        <v>50203010</v>
      </c>
      <c r="C2448" s="16">
        <v>20000</v>
      </c>
      <c r="D2448" s="16">
        <v>20000</v>
      </c>
      <c r="E2448" s="16">
        <v>0</v>
      </c>
      <c r="F2448" s="16">
        <f t="shared" si="285"/>
        <v>0</v>
      </c>
      <c r="G2448" s="16">
        <f t="shared" si="285"/>
        <v>20000</v>
      </c>
    </row>
    <row r="2449" spans="1:7" ht="15" customHeight="1" x14ac:dyDescent="0.25">
      <c r="A2449" s="15" t="s">
        <v>63</v>
      </c>
      <c r="B2449" s="12">
        <v>50203990</v>
      </c>
      <c r="C2449" s="16">
        <v>100000</v>
      </c>
      <c r="D2449" s="16">
        <v>100000</v>
      </c>
      <c r="E2449" s="16">
        <v>12241.25</v>
      </c>
      <c r="F2449" s="16">
        <f t="shared" si="285"/>
        <v>0</v>
      </c>
      <c r="G2449" s="16">
        <f t="shared" si="285"/>
        <v>87758.75</v>
      </c>
    </row>
    <row r="2450" spans="1:7" ht="15" customHeight="1" x14ac:dyDescent="0.25">
      <c r="A2450" s="15" t="s">
        <v>147</v>
      </c>
      <c r="B2450" s="12">
        <v>50204020</v>
      </c>
      <c r="C2450" s="16">
        <v>60000</v>
      </c>
      <c r="D2450" s="16">
        <v>30000</v>
      </c>
      <c r="E2450" s="16">
        <v>14730.07</v>
      </c>
      <c r="F2450" s="16">
        <f t="shared" si="285"/>
        <v>30000</v>
      </c>
      <c r="G2450" s="16">
        <f t="shared" si="285"/>
        <v>15269.93</v>
      </c>
    </row>
    <row r="2451" spans="1:7" ht="15" customHeight="1" x14ac:dyDescent="0.25">
      <c r="A2451" s="15" t="s">
        <v>67</v>
      </c>
      <c r="B2451" s="12">
        <v>50211990</v>
      </c>
      <c r="C2451" s="16">
        <v>50000</v>
      </c>
      <c r="D2451" s="16">
        <v>25000</v>
      </c>
      <c r="E2451" s="16">
        <v>0</v>
      </c>
      <c r="F2451" s="16">
        <f t="shared" si="285"/>
        <v>25000</v>
      </c>
      <c r="G2451" s="16">
        <f t="shared" si="285"/>
        <v>25000</v>
      </c>
    </row>
    <row r="2452" spans="1:7" ht="15" customHeight="1" x14ac:dyDescent="0.25">
      <c r="A2452" s="15" t="s">
        <v>43</v>
      </c>
      <c r="B2452" s="12">
        <v>50212990</v>
      </c>
      <c r="C2452" s="16">
        <v>1250000</v>
      </c>
      <c r="D2452" s="16">
        <v>400000</v>
      </c>
      <c r="E2452" s="16">
        <v>228915.65</v>
      </c>
      <c r="F2452" s="16">
        <f t="shared" si="285"/>
        <v>850000</v>
      </c>
      <c r="G2452" s="16">
        <f t="shared" si="285"/>
        <v>171084.35</v>
      </c>
    </row>
    <row r="2453" spans="1:7" ht="15" customHeight="1" x14ac:dyDescent="0.25">
      <c r="A2453" s="15" t="s">
        <v>395</v>
      </c>
      <c r="B2453" s="12">
        <v>50213030</v>
      </c>
      <c r="C2453" s="16">
        <v>50000</v>
      </c>
      <c r="D2453" s="16">
        <v>50000</v>
      </c>
      <c r="E2453" s="16">
        <v>0</v>
      </c>
      <c r="F2453" s="16">
        <f t="shared" si="285"/>
        <v>0</v>
      </c>
      <c r="G2453" s="16">
        <f t="shared" si="285"/>
        <v>50000</v>
      </c>
    </row>
    <row r="2454" spans="1:7" ht="15" customHeight="1" x14ac:dyDescent="0.25">
      <c r="A2454" s="15" t="s">
        <v>68</v>
      </c>
      <c r="B2454" s="12">
        <v>50213050</v>
      </c>
      <c r="C2454" s="16">
        <v>50000</v>
      </c>
      <c r="D2454" s="16">
        <v>50000</v>
      </c>
      <c r="E2454" s="16">
        <v>0</v>
      </c>
      <c r="F2454" s="16">
        <f t="shared" si="285"/>
        <v>0</v>
      </c>
      <c r="G2454" s="16">
        <f t="shared" si="285"/>
        <v>50000</v>
      </c>
    </row>
    <row r="2455" spans="1:7" ht="15" customHeight="1" x14ac:dyDescent="0.25">
      <c r="A2455" s="15" t="s">
        <v>76</v>
      </c>
      <c r="B2455" s="12">
        <v>50299020</v>
      </c>
      <c r="C2455" s="16">
        <v>10000</v>
      </c>
      <c r="D2455" s="16">
        <v>10000</v>
      </c>
      <c r="E2455" s="16">
        <v>0</v>
      </c>
      <c r="F2455" s="16">
        <f t="shared" si="285"/>
        <v>0</v>
      </c>
      <c r="G2455" s="16">
        <f t="shared" si="285"/>
        <v>10000</v>
      </c>
    </row>
    <row r="2456" spans="1:7" ht="15" customHeight="1" x14ac:dyDescent="0.25">
      <c r="A2456" s="15" t="s">
        <v>77</v>
      </c>
      <c r="B2456" s="12">
        <v>50299030</v>
      </c>
      <c r="C2456" s="16">
        <v>80000</v>
      </c>
      <c r="D2456" s="16">
        <v>80000</v>
      </c>
      <c r="E2456" s="16">
        <v>0</v>
      </c>
      <c r="F2456" s="16">
        <f t="shared" si="285"/>
        <v>0</v>
      </c>
      <c r="G2456" s="16">
        <f t="shared" si="285"/>
        <v>80000</v>
      </c>
    </row>
    <row r="2457" spans="1:7" ht="15" customHeight="1" x14ac:dyDescent="0.25">
      <c r="A2457" s="15" t="s">
        <v>78</v>
      </c>
      <c r="B2457" s="12">
        <v>50299080</v>
      </c>
      <c r="C2457" s="16">
        <v>650000</v>
      </c>
      <c r="D2457" s="16">
        <v>650000</v>
      </c>
      <c r="E2457" s="16">
        <v>76125</v>
      </c>
      <c r="F2457" s="16">
        <f t="shared" si="285"/>
        <v>0</v>
      </c>
      <c r="G2457" s="16">
        <f t="shared" si="285"/>
        <v>573875</v>
      </c>
    </row>
    <row r="2458" spans="1:7" ht="15" customHeight="1" x14ac:dyDescent="0.25">
      <c r="B2458" s="12"/>
    </row>
    <row r="2459" spans="1:7" s="18" customFormat="1" ht="15" customHeight="1" x14ac:dyDescent="0.25">
      <c r="A2459" s="18" t="s">
        <v>589</v>
      </c>
      <c r="B2459" s="19"/>
      <c r="C2459" s="20">
        <v>1125000</v>
      </c>
      <c r="D2459" s="20">
        <v>1125000</v>
      </c>
      <c r="E2459" s="20">
        <v>10308</v>
      </c>
      <c r="F2459" s="20">
        <f t="shared" ref="F2459:G2466" si="286">C2459-D2459</f>
        <v>0</v>
      </c>
      <c r="G2459" s="20">
        <f t="shared" si="286"/>
        <v>1114692</v>
      </c>
    </row>
    <row r="2460" spans="1:7" ht="15" customHeight="1" x14ac:dyDescent="0.25">
      <c r="A2460" s="15" t="s">
        <v>57</v>
      </c>
      <c r="B2460" s="12">
        <v>50201010</v>
      </c>
      <c r="C2460" s="16">
        <v>90000</v>
      </c>
      <c r="D2460" s="16">
        <v>90000</v>
      </c>
      <c r="E2460" s="16">
        <v>3240</v>
      </c>
      <c r="F2460" s="16">
        <f t="shared" si="286"/>
        <v>0</v>
      </c>
      <c r="G2460" s="16">
        <f t="shared" si="286"/>
        <v>86760</v>
      </c>
    </row>
    <row r="2461" spans="1:7" ht="15" customHeight="1" x14ac:dyDescent="0.25">
      <c r="A2461" s="15" t="s">
        <v>58</v>
      </c>
      <c r="B2461" s="12">
        <v>50202010</v>
      </c>
      <c r="C2461" s="16">
        <v>80000</v>
      </c>
      <c r="D2461" s="16">
        <v>80000</v>
      </c>
      <c r="E2461" s="16">
        <v>7068</v>
      </c>
      <c r="F2461" s="16">
        <f t="shared" si="286"/>
        <v>0</v>
      </c>
      <c r="G2461" s="16">
        <f t="shared" si="286"/>
        <v>72932</v>
      </c>
    </row>
    <row r="2462" spans="1:7" ht="15" customHeight="1" x14ac:dyDescent="0.25">
      <c r="A2462" s="15" t="s">
        <v>392</v>
      </c>
      <c r="B2462" s="12">
        <v>50203100</v>
      </c>
      <c r="C2462" s="16">
        <v>334400</v>
      </c>
      <c r="D2462" s="16">
        <v>334400</v>
      </c>
      <c r="E2462" s="16">
        <v>0</v>
      </c>
      <c r="F2462" s="16">
        <f t="shared" si="286"/>
        <v>0</v>
      </c>
      <c r="G2462" s="16">
        <f t="shared" si="286"/>
        <v>334400</v>
      </c>
    </row>
    <row r="2463" spans="1:7" ht="15" customHeight="1" x14ac:dyDescent="0.25">
      <c r="A2463" s="15" t="s">
        <v>62</v>
      </c>
      <c r="B2463" s="12">
        <v>50203210</v>
      </c>
      <c r="C2463" s="16">
        <v>14000</v>
      </c>
      <c r="D2463" s="16">
        <v>14000</v>
      </c>
      <c r="E2463" s="16">
        <v>0</v>
      </c>
      <c r="F2463" s="16">
        <f t="shared" si="286"/>
        <v>0</v>
      </c>
      <c r="G2463" s="16">
        <f t="shared" si="286"/>
        <v>14000</v>
      </c>
    </row>
    <row r="2464" spans="1:7" ht="15" customHeight="1" x14ac:dyDescent="0.25">
      <c r="A2464" s="15" t="s">
        <v>63</v>
      </c>
      <c r="B2464" s="12">
        <v>50203990</v>
      </c>
      <c r="C2464" s="16">
        <v>335600</v>
      </c>
      <c r="D2464" s="16">
        <v>335600</v>
      </c>
      <c r="E2464" s="16">
        <v>0</v>
      </c>
      <c r="F2464" s="16">
        <f t="shared" si="286"/>
        <v>0</v>
      </c>
      <c r="G2464" s="16">
        <f t="shared" si="286"/>
        <v>335600</v>
      </c>
    </row>
    <row r="2465" spans="1:7" ht="15" customHeight="1" x14ac:dyDescent="0.25">
      <c r="A2465" s="15" t="s">
        <v>395</v>
      </c>
      <c r="B2465" s="12">
        <v>50213030</v>
      </c>
      <c r="C2465" s="16">
        <v>85000</v>
      </c>
      <c r="D2465" s="16">
        <v>85000</v>
      </c>
      <c r="E2465" s="16">
        <v>0</v>
      </c>
      <c r="F2465" s="16">
        <f t="shared" si="286"/>
        <v>0</v>
      </c>
      <c r="G2465" s="16">
        <f t="shared" si="286"/>
        <v>85000</v>
      </c>
    </row>
    <row r="2466" spans="1:7" ht="15" customHeight="1" x14ac:dyDescent="0.25">
      <c r="A2466" s="15" t="s">
        <v>77</v>
      </c>
      <c r="B2466" s="12">
        <v>50299030</v>
      </c>
      <c r="C2466" s="16">
        <v>186000</v>
      </c>
      <c r="D2466" s="16">
        <v>186000</v>
      </c>
      <c r="E2466" s="16">
        <v>0</v>
      </c>
      <c r="F2466" s="16">
        <f t="shared" si="286"/>
        <v>0</v>
      </c>
      <c r="G2466" s="16">
        <f t="shared" si="286"/>
        <v>186000</v>
      </c>
    </row>
    <row r="2467" spans="1:7" ht="15" customHeight="1" x14ac:dyDescent="0.25">
      <c r="B2467" s="12"/>
    </row>
    <row r="2468" spans="1:7" s="18" customFormat="1" ht="15" customHeight="1" x14ac:dyDescent="0.25">
      <c r="A2468" s="18" t="s">
        <v>590</v>
      </c>
      <c r="B2468" s="19"/>
      <c r="C2468" s="20">
        <v>1800000</v>
      </c>
      <c r="D2468" s="20">
        <v>1760000</v>
      </c>
      <c r="E2468" s="20">
        <v>65471</v>
      </c>
      <c r="F2468" s="20">
        <f t="shared" ref="F2468:G2476" si="287">C2468-D2468</f>
        <v>40000</v>
      </c>
      <c r="G2468" s="20">
        <f t="shared" si="287"/>
        <v>1694529</v>
      </c>
    </row>
    <row r="2469" spans="1:7" ht="15" customHeight="1" x14ac:dyDescent="0.25">
      <c r="A2469" s="15" t="s">
        <v>57</v>
      </c>
      <c r="B2469" s="12">
        <v>50201010</v>
      </c>
      <c r="C2469" s="16">
        <v>50000</v>
      </c>
      <c r="D2469" s="16">
        <v>50000</v>
      </c>
      <c r="E2469" s="16">
        <v>20030</v>
      </c>
      <c r="F2469" s="16">
        <f t="shared" si="287"/>
        <v>0</v>
      </c>
      <c r="G2469" s="16">
        <f t="shared" si="287"/>
        <v>29970</v>
      </c>
    </row>
    <row r="2470" spans="1:7" ht="15" customHeight="1" x14ac:dyDescent="0.25">
      <c r="A2470" s="15" t="s">
        <v>58</v>
      </c>
      <c r="B2470" s="12">
        <v>50202010</v>
      </c>
      <c r="C2470" s="16">
        <v>80000</v>
      </c>
      <c r="D2470" s="16">
        <v>40000</v>
      </c>
      <c r="E2470" s="16">
        <v>0</v>
      </c>
      <c r="F2470" s="16">
        <f t="shared" si="287"/>
        <v>40000</v>
      </c>
      <c r="G2470" s="16">
        <f t="shared" si="287"/>
        <v>40000</v>
      </c>
    </row>
    <row r="2471" spans="1:7" ht="15" customHeight="1" x14ac:dyDescent="0.25">
      <c r="A2471" s="15" t="s">
        <v>59</v>
      </c>
      <c r="B2471" s="12">
        <v>50203010</v>
      </c>
      <c r="C2471" s="16">
        <v>15000</v>
      </c>
      <c r="D2471" s="16">
        <v>15000</v>
      </c>
      <c r="E2471" s="16">
        <v>0</v>
      </c>
      <c r="F2471" s="16">
        <f t="shared" si="287"/>
        <v>0</v>
      </c>
      <c r="G2471" s="16">
        <f t="shared" si="287"/>
        <v>15000</v>
      </c>
    </row>
    <row r="2472" spans="1:7" ht="15" customHeight="1" x14ac:dyDescent="0.25">
      <c r="A2472" s="15" t="s">
        <v>392</v>
      </c>
      <c r="B2472" s="12">
        <v>50203100</v>
      </c>
      <c r="C2472" s="16">
        <v>662500</v>
      </c>
      <c r="D2472" s="16">
        <v>662500</v>
      </c>
      <c r="E2472" s="16">
        <v>0</v>
      </c>
      <c r="F2472" s="16">
        <f t="shared" si="287"/>
        <v>0</v>
      </c>
      <c r="G2472" s="16">
        <f t="shared" si="287"/>
        <v>662500</v>
      </c>
    </row>
    <row r="2473" spans="1:7" ht="15" customHeight="1" x14ac:dyDescent="0.25">
      <c r="A2473" s="15" t="s">
        <v>63</v>
      </c>
      <c r="B2473" s="12">
        <v>50203990</v>
      </c>
      <c r="C2473" s="16">
        <v>307500</v>
      </c>
      <c r="D2473" s="16">
        <v>307500</v>
      </c>
      <c r="E2473" s="16">
        <v>0</v>
      </c>
      <c r="F2473" s="16">
        <f t="shared" si="287"/>
        <v>0</v>
      </c>
      <c r="G2473" s="16">
        <f t="shared" si="287"/>
        <v>307500</v>
      </c>
    </row>
    <row r="2474" spans="1:7" ht="15" customHeight="1" x14ac:dyDescent="0.25">
      <c r="A2474" s="15" t="s">
        <v>43</v>
      </c>
      <c r="B2474" s="12">
        <v>50212990</v>
      </c>
      <c r="C2474" s="16">
        <v>250000</v>
      </c>
      <c r="D2474" s="16">
        <v>250000</v>
      </c>
      <c r="E2474" s="16">
        <v>45441</v>
      </c>
      <c r="F2474" s="16">
        <f t="shared" si="287"/>
        <v>0</v>
      </c>
      <c r="G2474" s="16">
        <f t="shared" si="287"/>
        <v>204559</v>
      </c>
    </row>
    <row r="2475" spans="1:7" ht="15" customHeight="1" x14ac:dyDescent="0.25">
      <c r="A2475" s="15" t="s">
        <v>76</v>
      </c>
      <c r="B2475" s="12">
        <v>50299020</v>
      </c>
      <c r="C2475" s="16">
        <v>10000</v>
      </c>
      <c r="D2475" s="16">
        <v>10000</v>
      </c>
      <c r="E2475" s="16">
        <v>0</v>
      </c>
      <c r="F2475" s="16">
        <f t="shared" si="287"/>
        <v>0</v>
      </c>
      <c r="G2475" s="16">
        <f t="shared" si="287"/>
        <v>10000</v>
      </c>
    </row>
    <row r="2476" spans="1:7" ht="15" customHeight="1" x14ac:dyDescent="0.25">
      <c r="A2476" s="15" t="s">
        <v>77</v>
      </c>
      <c r="B2476" s="12">
        <v>50299030</v>
      </c>
      <c r="C2476" s="16">
        <v>425000</v>
      </c>
      <c r="D2476" s="16">
        <v>425000</v>
      </c>
      <c r="E2476" s="16">
        <v>0</v>
      </c>
      <c r="F2476" s="16">
        <f t="shared" si="287"/>
        <v>0</v>
      </c>
      <c r="G2476" s="16">
        <f t="shared" si="287"/>
        <v>425000</v>
      </c>
    </row>
    <row r="2477" spans="1:7" ht="15" customHeight="1" x14ac:dyDescent="0.25">
      <c r="B2477" s="12"/>
    </row>
    <row r="2478" spans="1:7" s="18" customFormat="1" ht="15" customHeight="1" x14ac:dyDescent="0.25">
      <c r="A2478" s="18" t="s">
        <v>591</v>
      </c>
      <c r="B2478" s="19"/>
      <c r="C2478" s="20">
        <v>4819750</v>
      </c>
      <c r="D2478" s="20">
        <v>4000000</v>
      </c>
      <c r="E2478" s="20">
        <v>0</v>
      </c>
      <c r="F2478" s="20">
        <f>C2478-D2478</f>
        <v>819750</v>
      </c>
      <c r="G2478" s="20">
        <f>D2478-E2478</f>
        <v>4000000</v>
      </c>
    </row>
    <row r="2479" spans="1:7" ht="15" customHeight="1" x14ac:dyDescent="0.25">
      <c r="A2479" s="15" t="s">
        <v>75</v>
      </c>
      <c r="B2479" s="12">
        <v>50203090</v>
      </c>
      <c r="C2479" s="16">
        <v>4819750</v>
      </c>
      <c r="D2479" s="16">
        <v>4000000</v>
      </c>
      <c r="E2479" s="16">
        <v>0</v>
      </c>
      <c r="F2479" s="16">
        <f>C2479-D2479</f>
        <v>819750</v>
      </c>
      <c r="G2479" s="16">
        <f>D2479-E2479</f>
        <v>4000000</v>
      </c>
    </row>
    <row r="2480" spans="1:7" ht="15" customHeight="1" x14ac:dyDescent="0.25">
      <c r="B2480" s="12"/>
    </row>
    <row r="2481" spans="1:7" s="18" customFormat="1" ht="15" customHeight="1" x14ac:dyDescent="0.25">
      <c r="A2481" s="18" t="s">
        <v>592</v>
      </c>
      <c r="B2481" s="19" t="s">
        <v>10</v>
      </c>
      <c r="C2481" s="20">
        <v>1500000</v>
      </c>
      <c r="D2481" s="20">
        <v>1000000</v>
      </c>
      <c r="E2481" s="20">
        <v>0</v>
      </c>
      <c r="F2481" s="20">
        <f>C2481-D2481</f>
        <v>500000</v>
      </c>
      <c r="G2481" s="20">
        <f>D2481-E2481</f>
        <v>1000000</v>
      </c>
    </row>
    <row r="2482" spans="1:7" ht="15" customHeight="1" x14ac:dyDescent="0.25">
      <c r="A2482" s="15" t="s">
        <v>75</v>
      </c>
      <c r="B2482" s="12">
        <v>50203090</v>
      </c>
      <c r="C2482" s="16">
        <v>1500000</v>
      </c>
      <c r="D2482" s="16">
        <v>1000000</v>
      </c>
      <c r="E2482" s="16">
        <v>0</v>
      </c>
      <c r="F2482" s="16">
        <f>C2482-D2482</f>
        <v>500000</v>
      </c>
      <c r="G2482" s="16">
        <f>D2482-E2482</f>
        <v>1000000</v>
      </c>
    </row>
    <row r="2483" spans="1:7" ht="15" customHeight="1" x14ac:dyDescent="0.25">
      <c r="B2483" s="12"/>
    </row>
    <row r="2484" spans="1:7" s="18" customFormat="1" ht="15" customHeight="1" x14ac:dyDescent="0.25">
      <c r="A2484" s="18" t="s">
        <v>593</v>
      </c>
      <c r="B2484" s="19" t="s">
        <v>10</v>
      </c>
      <c r="C2484" s="20">
        <v>500000</v>
      </c>
      <c r="D2484" s="20">
        <v>346900</v>
      </c>
      <c r="E2484" s="20">
        <v>940</v>
      </c>
      <c r="F2484" s="20">
        <f t="shared" ref="F2484:G2492" si="288">C2484-D2484</f>
        <v>153100</v>
      </c>
      <c r="G2484" s="20">
        <f t="shared" si="288"/>
        <v>345960</v>
      </c>
    </row>
    <row r="2485" spans="1:7" ht="15" customHeight="1" x14ac:dyDescent="0.25">
      <c r="A2485" s="15" t="s">
        <v>57</v>
      </c>
      <c r="B2485" s="12">
        <v>50201010</v>
      </c>
      <c r="C2485" s="16">
        <v>20000</v>
      </c>
      <c r="D2485" s="16">
        <v>5000</v>
      </c>
      <c r="E2485" s="16">
        <v>940</v>
      </c>
      <c r="F2485" s="16">
        <f t="shared" si="288"/>
        <v>15000</v>
      </c>
      <c r="G2485" s="16">
        <f t="shared" si="288"/>
        <v>4060</v>
      </c>
    </row>
    <row r="2486" spans="1:7" ht="15" customHeight="1" x14ac:dyDescent="0.25">
      <c r="A2486" s="15" t="s">
        <v>58</v>
      </c>
      <c r="B2486" s="12">
        <v>50202010</v>
      </c>
      <c r="C2486" s="16">
        <v>85000</v>
      </c>
      <c r="D2486" s="16">
        <v>0</v>
      </c>
      <c r="E2486" s="16">
        <v>0</v>
      </c>
      <c r="F2486" s="16">
        <f t="shared" si="288"/>
        <v>85000</v>
      </c>
      <c r="G2486" s="16">
        <f t="shared" si="288"/>
        <v>0</v>
      </c>
    </row>
    <row r="2487" spans="1:7" ht="15" customHeight="1" x14ac:dyDescent="0.25">
      <c r="A2487" s="15" t="s">
        <v>59</v>
      </c>
      <c r="B2487" s="12">
        <v>50203010</v>
      </c>
      <c r="C2487" s="16">
        <v>15000</v>
      </c>
      <c r="D2487" s="16">
        <v>15000</v>
      </c>
      <c r="E2487" s="16">
        <v>0</v>
      </c>
      <c r="F2487" s="16">
        <f t="shared" si="288"/>
        <v>0</v>
      </c>
      <c r="G2487" s="16">
        <f t="shared" si="288"/>
        <v>15000</v>
      </c>
    </row>
    <row r="2488" spans="1:7" ht="15" customHeight="1" x14ac:dyDescent="0.25">
      <c r="A2488" s="15" t="s">
        <v>351</v>
      </c>
      <c r="B2488" s="12">
        <v>50203070</v>
      </c>
      <c r="C2488" s="16">
        <v>140000</v>
      </c>
      <c r="D2488" s="16">
        <v>140000</v>
      </c>
      <c r="E2488" s="16">
        <v>0</v>
      </c>
      <c r="F2488" s="16">
        <f t="shared" si="288"/>
        <v>0</v>
      </c>
      <c r="G2488" s="16">
        <f t="shared" si="288"/>
        <v>140000</v>
      </c>
    </row>
    <row r="2489" spans="1:7" ht="15" customHeight="1" x14ac:dyDescent="0.25">
      <c r="A2489" s="15" t="s">
        <v>352</v>
      </c>
      <c r="B2489" s="12">
        <v>50203080</v>
      </c>
      <c r="C2489" s="16">
        <v>105000</v>
      </c>
      <c r="D2489" s="16">
        <v>105000</v>
      </c>
      <c r="E2489" s="16">
        <v>0</v>
      </c>
      <c r="F2489" s="16">
        <f t="shared" si="288"/>
        <v>0</v>
      </c>
      <c r="G2489" s="16">
        <f t="shared" si="288"/>
        <v>105000</v>
      </c>
    </row>
    <row r="2490" spans="1:7" ht="15" customHeight="1" x14ac:dyDescent="0.25">
      <c r="A2490" s="15" t="s">
        <v>63</v>
      </c>
      <c r="B2490" s="12">
        <v>50203990</v>
      </c>
      <c r="C2490" s="16">
        <v>20000</v>
      </c>
      <c r="D2490" s="16">
        <v>20000</v>
      </c>
      <c r="E2490" s="16">
        <v>0</v>
      </c>
      <c r="F2490" s="16">
        <f t="shared" si="288"/>
        <v>0</v>
      </c>
      <c r="G2490" s="16">
        <f t="shared" si="288"/>
        <v>20000</v>
      </c>
    </row>
    <row r="2491" spans="1:7" ht="15" customHeight="1" x14ac:dyDescent="0.25">
      <c r="A2491" s="15" t="s">
        <v>356</v>
      </c>
      <c r="B2491" s="12">
        <v>50216010</v>
      </c>
      <c r="C2491" s="16">
        <v>7000</v>
      </c>
      <c r="D2491" s="16">
        <v>7000</v>
      </c>
      <c r="E2491" s="16">
        <v>0</v>
      </c>
      <c r="F2491" s="16">
        <f t="shared" si="288"/>
        <v>0</v>
      </c>
      <c r="G2491" s="16">
        <f t="shared" si="288"/>
        <v>7000</v>
      </c>
    </row>
    <row r="2492" spans="1:7" ht="15" customHeight="1" x14ac:dyDescent="0.25">
      <c r="A2492" s="15" t="s">
        <v>77</v>
      </c>
      <c r="B2492" s="12">
        <v>50299030</v>
      </c>
      <c r="C2492" s="16">
        <v>108000</v>
      </c>
      <c r="D2492" s="16">
        <v>54900</v>
      </c>
      <c r="E2492" s="16">
        <v>0</v>
      </c>
      <c r="F2492" s="16">
        <f t="shared" si="288"/>
        <v>53100</v>
      </c>
      <c r="G2492" s="16">
        <f t="shared" si="288"/>
        <v>54900</v>
      </c>
    </row>
    <row r="2493" spans="1:7" ht="15" customHeight="1" x14ac:dyDescent="0.25">
      <c r="B2493" s="12"/>
    </row>
    <row r="2494" spans="1:7" s="18" customFormat="1" ht="15" customHeight="1" x14ac:dyDescent="0.25">
      <c r="A2494" s="18" t="s">
        <v>594</v>
      </c>
      <c r="B2494" s="19"/>
      <c r="C2494" s="20">
        <v>400000</v>
      </c>
      <c r="D2494" s="20">
        <v>295000</v>
      </c>
      <c r="E2494" s="20">
        <v>0</v>
      </c>
      <c r="F2494" s="20">
        <f t="shared" ref="F2494:G2503" si="289">C2494-D2494</f>
        <v>105000</v>
      </c>
      <c r="G2494" s="20">
        <f t="shared" si="289"/>
        <v>295000</v>
      </c>
    </row>
    <row r="2495" spans="1:7" ht="15" customHeight="1" x14ac:dyDescent="0.25">
      <c r="A2495" s="15" t="s">
        <v>57</v>
      </c>
      <c r="B2495" s="12">
        <v>50201010</v>
      </c>
      <c r="C2495" s="16">
        <v>20000</v>
      </c>
      <c r="D2495" s="16">
        <v>10000</v>
      </c>
      <c r="E2495" s="16">
        <v>0</v>
      </c>
      <c r="F2495" s="16">
        <f t="shared" si="289"/>
        <v>10000</v>
      </c>
      <c r="G2495" s="16">
        <f t="shared" si="289"/>
        <v>10000</v>
      </c>
    </row>
    <row r="2496" spans="1:7" ht="15" customHeight="1" x14ac:dyDescent="0.25">
      <c r="A2496" s="15" t="s">
        <v>58</v>
      </c>
      <c r="B2496" s="12">
        <v>50202010</v>
      </c>
      <c r="C2496" s="16">
        <v>40000</v>
      </c>
      <c r="D2496" s="16">
        <v>0</v>
      </c>
      <c r="E2496" s="16">
        <v>0</v>
      </c>
      <c r="F2496" s="16">
        <f t="shared" si="289"/>
        <v>40000</v>
      </c>
      <c r="G2496" s="16">
        <f t="shared" si="289"/>
        <v>0</v>
      </c>
    </row>
    <row r="2497" spans="1:7" ht="15" customHeight="1" x14ac:dyDescent="0.25">
      <c r="A2497" s="15" t="s">
        <v>59</v>
      </c>
      <c r="B2497" s="12">
        <v>50203010</v>
      </c>
      <c r="C2497" s="16">
        <v>45000</v>
      </c>
      <c r="D2497" s="16">
        <v>45000</v>
      </c>
      <c r="E2497" s="16">
        <v>0</v>
      </c>
      <c r="F2497" s="16">
        <f t="shared" si="289"/>
        <v>0</v>
      </c>
      <c r="G2497" s="16">
        <f t="shared" si="289"/>
        <v>45000</v>
      </c>
    </row>
    <row r="2498" spans="1:7" ht="15" customHeight="1" x14ac:dyDescent="0.25">
      <c r="A2498" s="15" t="s">
        <v>351</v>
      </c>
      <c r="B2498" s="12">
        <v>50203070</v>
      </c>
      <c r="C2498" s="16">
        <v>100000</v>
      </c>
      <c r="D2498" s="16">
        <v>100000</v>
      </c>
      <c r="E2498" s="16">
        <v>0</v>
      </c>
      <c r="F2498" s="16">
        <f t="shared" si="289"/>
        <v>0</v>
      </c>
      <c r="G2498" s="16">
        <f t="shared" si="289"/>
        <v>100000</v>
      </c>
    </row>
    <row r="2499" spans="1:7" ht="15" customHeight="1" x14ac:dyDescent="0.25">
      <c r="A2499" s="15" t="s">
        <v>352</v>
      </c>
      <c r="B2499" s="12">
        <v>50203080</v>
      </c>
      <c r="C2499" s="16">
        <v>50000</v>
      </c>
      <c r="D2499" s="16">
        <v>50000</v>
      </c>
      <c r="E2499" s="16">
        <v>0</v>
      </c>
      <c r="F2499" s="16">
        <f t="shared" si="289"/>
        <v>0</v>
      </c>
      <c r="G2499" s="16">
        <f t="shared" si="289"/>
        <v>50000</v>
      </c>
    </row>
    <row r="2500" spans="1:7" ht="15" customHeight="1" x14ac:dyDescent="0.25">
      <c r="A2500" s="15" t="s">
        <v>63</v>
      </c>
      <c r="B2500" s="12">
        <v>50203990</v>
      </c>
      <c r="C2500" s="16">
        <v>60000</v>
      </c>
      <c r="D2500" s="16">
        <v>5000</v>
      </c>
      <c r="E2500" s="16">
        <v>0</v>
      </c>
      <c r="F2500" s="16">
        <f t="shared" si="289"/>
        <v>55000</v>
      </c>
      <c r="G2500" s="16">
        <f t="shared" si="289"/>
        <v>5000</v>
      </c>
    </row>
    <row r="2501" spans="1:7" ht="15" customHeight="1" x14ac:dyDescent="0.25">
      <c r="A2501" s="15" t="s">
        <v>356</v>
      </c>
      <c r="B2501" s="12">
        <v>50216010</v>
      </c>
      <c r="C2501" s="16">
        <v>5000</v>
      </c>
      <c r="D2501" s="16">
        <v>5000</v>
      </c>
      <c r="E2501" s="16">
        <v>0</v>
      </c>
      <c r="F2501" s="16">
        <f t="shared" si="289"/>
        <v>0</v>
      </c>
      <c r="G2501" s="16">
        <f t="shared" si="289"/>
        <v>5000</v>
      </c>
    </row>
    <row r="2502" spans="1:7" ht="15" customHeight="1" x14ac:dyDescent="0.25">
      <c r="A2502" s="15" t="s">
        <v>76</v>
      </c>
      <c r="B2502" s="12">
        <v>50299020</v>
      </c>
      <c r="C2502" s="16">
        <v>10000</v>
      </c>
      <c r="D2502" s="16">
        <v>10000</v>
      </c>
      <c r="E2502" s="16">
        <v>0</v>
      </c>
      <c r="F2502" s="16">
        <f t="shared" si="289"/>
        <v>0</v>
      </c>
      <c r="G2502" s="16">
        <f t="shared" si="289"/>
        <v>10000</v>
      </c>
    </row>
    <row r="2503" spans="1:7" ht="15" customHeight="1" x14ac:dyDescent="0.25">
      <c r="A2503" s="15" t="s">
        <v>77</v>
      </c>
      <c r="B2503" s="12">
        <v>50299030</v>
      </c>
      <c r="C2503" s="16">
        <v>70000</v>
      </c>
      <c r="D2503" s="16">
        <v>70000</v>
      </c>
      <c r="E2503" s="16">
        <v>0</v>
      </c>
      <c r="F2503" s="16">
        <f t="shared" si="289"/>
        <v>0</v>
      </c>
      <c r="G2503" s="16">
        <f t="shared" si="289"/>
        <v>70000</v>
      </c>
    </row>
    <row r="2504" spans="1:7" ht="15" customHeight="1" x14ac:dyDescent="0.25">
      <c r="B2504" s="12"/>
    </row>
    <row r="2505" spans="1:7" s="18" customFormat="1" ht="15" customHeight="1" x14ac:dyDescent="0.25">
      <c r="A2505" s="18" t="s">
        <v>595</v>
      </c>
      <c r="B2505" s="19"/>
      <c r="C2505" s="20">
        <v>1151000</v>
      </c>
      <c r="D2505" s="20">
        <v>1061000</v>
      </c>
      <c r="E2505" s="20">
        <v>0</v>
      </c>
      <c r="F2505" s="20">
        <f t="shared" ref="F2505:G2509" si="290">C2505-D2505</f>
        <v>90000</v>
      </c>
      <c r="G2505" s="20">
        <f t="shared" si="290"/>
        <v>1061000</v>
      </c>
    </row>
    <row r="2506" spans="1:7" ht="15" customHeight="1" x14ac:dyDescent="0.25">
      <c r="A2506" s="15" t="s">
        <v>57</v>
      </c>
      <c r="B2506" s="12">
        <v>50201010</v>
      </c>
      <c r="C2506" s="16">
        <v>90000</v>
      </c>
      <c r="D2506" s="16">
        <v>0</v>
      </c>
      <c r="E2506" s="16">
        <v>0</v>
      </c>
      <c r="F2506" s="16">
        <f t="shared" si="290"/>
        <v>90000</v>
      </c>
      <c r="G2506" s="16">
        <f t="shared" si="290"/>
        <v>0</v>
      </c>
    </row>
    <row r="2507" spans="1:7" ht="15" customHeight="1" x14ac:dyDescent="0.25">
      <c r="A2507" s="15" t="s">
        <v>351</v>
      </c>
      <c r="B2507" s="12">
        <v>50203070</v>
      </c>
      <c r="C2507" s="16">
        <v>1000000</v>
      </c>
      <c r="D2507" s="16">
        <v>1000000</v>
      </c>
      <c r="E2507" s="16">
        <v>0</v>
      </c>
      <c r="F2507" s="16">
        <f t="shared" si="290"/>
        <v>0</v>
      </c>
      <c r="G2507" s="16">
        <f t="shared" si="290"/>
        <v>1000000</v>
      </c>
    </row>
    <row r="2508" spans="1:7" ht="15" customHeight="1" x14ac:dyDescent="0.25">
      <c r="A2508" s="15" t="s">
        <v>352</v>
      </c>
      <c r="B2508" s="12">
        <v>50203080</v>
      </c>
      <c r="C2508" s="16">
        <v>56000</v>
      </c>
      <c r="D2508" s="16">
        <v>56000</v>
      </c>
      <c r="E2508" s="16">
        <v>0</v>
      </c>
      <c r="F2508" s="16">
        <f t="shared" si="290"/>
        <v>0</v>
      </c>
      <c r="G2508" s="16">
        <f t="shared" si="290"/>
        <v>56000</v>
      </c>
    </row>
    <row r="2509" spans="1:7" ht="15" customHeight="1" x14ac:dyDescent="0.25">
      <c r="A2509" s="15" t="s">
        <v>356</v>
      </c>
      <c r="B2509" s="12">
        <v>50216010</v>
      </c>
      <c r="C2509" s="16">
        <v>5000</v>
      </c>
      <c r="D2509" s="16">
        <v>5000</v>
      </c>
      <c r="E2509" s="16">
        <v>0</v>
      </c>
      <c r="F2509" s="16">
        <f t="shared" si="290"/>
        <v>0</v>
      </c>
      <c r="G2509" s="16">
        <f t="shared" si="290"/>
        <v>5000</v>
      </c>
    </row>
    <row r="2510" spans="1:7" ht="15" customHeight="1" x14ac:dyDescent="0.25">
      <c r="B2510" s="12"/>
    </row>
    <row r="2511" spans="1:7" s="18" customFormat="1" ht="15" customHeight="1" x14ac:dyDescent="0.25">
      <c r="A2511" s="18" t="s">
        <v>596</v>
      </c>
      <c r="B2511" s="19"/>
      <c r="C2511" s="20">
        <v>500000</v>
      </c>
      <c r="D2511" s="20">
        <v>350000</v>
      </c>
      <c r="E2511" s="20">
        <v>0</v>
      </c>
      <c r="F2511" s="20">
        <f t="shared" ref="F2511:G2514" si="291">C2511-D2511</f>
        <v>150000</v>
      </c>
      <c r="G2511" s="20">
        <f t="shared" si="291"/>
        <v>350000</v>
      </c>
    </row>
    <row r="2512" spans="1:7" ht="15" customHeight="1" x14ac:dyDescent="0.25">
      <c r="A2512" s="15" t="s">
        <v>58</v>
      </c>
      <c r="B2512" s="12">
        <v>50202010</v>
      </c>
      <c r="C2512" s="16">
        <v>150000</v>
      </c>
      <c r="D2512" s="16">
        <v>0</v>
      </c>
      <c r="E2512" s="16">
        <v>0</v>
      </c>
      <c r="F2512" s="16">
        <f t="shared" si="291"/>
        <v>150000</v>
      </c>
      <c r="G2512" s="16">
        <f t="shared" si="291"/>
        <v>0</v>
      </c>
    </row>
    <row r="2513" spans="1:7" ht="15" customHeight="1" x14ac:dyDescent="0.25">
      <c r="A2513" s="15" t="s">
        <v>76</v>
      </c>
      <c r="B2513" s="12">
        <v>50299020</v>
      </c>
      <c r="C2513" s="16">
        <v>70000</v>
      </c>
      <c r="D2513" s="16">
        <v>70000</v>
      </c>
      <c r="E2513" s="16">
        <v>0</v>
      </c>
      <c r="F2513" s="16">
        <f t="shared" si="291"/>
        <v>0</v>
      </c>
      <c r="G2513" s="16">
        <f t="shared" si="291"/>
        <v>70000</v>
      </c>
    </row>
    <row r="2514" spans="1:7" ht="15" customHeight="1" x14ac:dyDescent="0.25">
      <c r="A2514" s="15" t="s">
        <v>77</v>
      </c>
      <c r="B2514" s="12">
        <v>50299030</v>
      </c>
      <c r="C2514" s="16">
        <v>280000</v>
      </c>
      <c r="D2514" s="16">
        <v>280000</v>
      </c>
      <c r="E2514" s="16">
        <v>0</v>
      </c>
      <c r="F2514" s="16">
        <f t="shared" si="291"/>
        <v>0</v>
      </c>
      <c r="G2514" s="16">
        <f t="shared" si="291"/>
        <v>280000</v>
      </c>
    </row>
    <row r="2515" spans="1:7" ht="15" customHeight="1" x14ac:dyDescent="0.25">
      <c r="B2515" s="12"/>
    </row>
    <row r="2516" spans="1:7" s="18" customFormat="1" ht="15" customHeight="1" x14ac:dyDescent="0.25">
      <c r="A2516" s="18" t="s">
        <v>597</v>
      </c>
      <c r="B2516" s="19"/>
      <c r="C2516" s="20">
        <v>1230000</v>
      </c>
      <c r="D2516" s="20">
        <v>1085000</v>
      </c>
      <c r="E2516" s="20">
        <v>0</v>
      </c>
      <c r="F2516" s="20">
        <f t="shared" ref="F2516:G2523" si="292">C2516-D2516</f>
        <v>145000</v>
      </c>
      <c r="G2516" s="20">
        <f t="shared" si="292"/>
        <v>1085000</v>
      </c>
    </row>
    <row r="2517" spans="1:7" ht="15" customHeight="1" x14ac:dyDescent="0.25">
      <c r="A2517" s="15" t="s">
        <v>58</v>
      </c>
      <c r="B2517" s="12">
        <v>50202010</v>
      </c>
      <c r="C2517" s="16">
        <v>300000</v>
      </c>
      <c r="D2517" s="16">
        <v>300000</v>
      </c>
      <c r="E2517" s="16">
        <v>0</v>
      </c>
      <c r="F2517" s="16">
        <f t="shared" si="292"/>
        <v>0</v>
      </c>
      <c r="G2517" s="16">
        <f t="shared" si="292"/>
        <v>300000</v>
      </c>
    </row>
    <row r="2518" spans="1:7" ht="15" customHeight="1" x14ac:dyDescent="0.25">
      <c r="A2518" s="15" t="s">
        <v>75</v>
      </c>
      <c r="B2518" s="12">
        <v>50203090</v>
      </c>
      <c r="C2518" s="16">
        <v>200000</v>
      </c>
      <c r="D2518" s="16">
        <v>100000</v>
      </c>
      <c r="E2518" s="16">
        <v>0</v>
      </c>
      <c r="F2518" s="16">
        <f t="shared" si="292"/>
        <v>100000</v>
      </c>
      <c r="G2518" s="16">
        <f t="shared" si="292"/>
        <v>100000</v>
      </c>
    </row>
    <row r="2519" spans="1:7" ht="15" customHeight="1" x14ac:dyDescent="0.25">
      <c r="A2519" s="15" t="s">
        <v>63</v>
      </c>
      <c r="B2519" s="12">
        <v>50203990</v>
      </c>
      <c r="C2519" s="16">
        <v>190000</v>
      </c>
      <c r="D2519" s="16">
        <v>190000</v>
      </c>
      <c r="E2519" s="16">
        <v>0</v>
      </c>
      <c r="F2519" s="16">
        <f t="shared" si="292"/>
        <v>0</v>
      </c>
      <c r="G2519" s="16">
        <f t="shared" si="292"/>
        <v>190000</v>
      </c>
    </row>
    <row r="2520" spans="1:7" ht="15" customHeight="1" x14ac:dyDescent="0.25">
      <c r="A2520" s="15" t="s">
        <v>67</v>
      </c>
      <c r="B2520" s="12">
        <v>50211990</v>
      </c>
      <c r="C2520" s="16">
        <v>30000</v>
      </c>
      <c r="D2520" s="16">
        <v>30000</v>
      </c>
      <c r="E2520" s="16">
        <v>0</v>
      </c>
      <c r="F2520" s="16">
        <f t="shared" si="292"/>
        <v>0</v>
      </c>
      <c r="G2520" s="16">
        <f t="shared" si="292"/>
        <v>30000</v>
      </c>
    </row>
    <row r="2521" spans="1:7" ht="15" customHeight="1" x14ac:dyDescent="0.25">
      <c r="A2521" s="15" t="s">
        <v>148</v>
      </c>
      <c r="B2521" s="12">
        <v>50212020</v>
      </c>
      <c r="C2521" s="16">
        <v>250000</v>
      </c>
      <c r="D2521" s="16">
        <v>250000</v>
      </c>
      <c r="E2521" s="16">
        <v>0</v>
      </c>
      <c r="F2521" s="16">
        <f t="shared" si="292"/>
        <v>0</v>
      </c>
      <c r="G2521" s="16">
        <f t="shared" si="292"/>
        <v>250000</v>
      </c>
    </row>
    <row r="2522" spans="1:7" ht="15" customHeight="1" x14ac:dyDescent="0.25">
      <c r="A2522" s="15" t="s">
        <v>76</v>
      </c>
      <c r="B2522" s="12">
        <v>50299020</v>
      </c>
      <c r="C2522" s="16">
        <v>60000</v>
      </c>
      <c r="D2522" s="16">
        <v>15000</v>
      </c>
      <c r="E2522" s="16">
        <v>0</v>
      </c>
      <c r="F2522" s="16">
        <f t="shared" si="292"/>
        <v>45000</v>
      </c>
      <c r="G2522" s="16">
        <f t="shared" si="292"/>
        <v>15000</v>
      </c>
    </row>
    <row r="2523" spans="1:7" ht="15" customHeight="1" x14ac:dyDescent="0.25">
      <c r="A2523" s="15" t="s">
        <v>77</v>
      </c>
      <c r="B2523" s="12">
        <v>50299030</v>
      </c>
      <c r="C2523" s="16">
        <v>200000</v>
      </c>
      <c r="D2523" s="16">
        <v>200000</v>
      </c>
      <c r="E2523" s="16">
        <v>0</v>
      </c>
      <c r="F2523" s="16">
        <f t="shared" si="292"/>
        <v>0</v>
      </c>
      <c r="G2523" s="16">
        <f t="shared" si="292"/>
        <v>200000</v>
      </c>
    </row>
    <row r="2524" spans="1:7" ht="15" customHeight="1" x14ac:dyDescent="0.25">
      <c r="B2524" s="12"/>
    </row>
    <row r="2525" spans="1:7" s="18" customFormat="1" ht="15" customHeight="1" x14ac:dyDescent="0.25">
      <c r="A2525" s="18" t="s">
        <v>598</v>
      </c>
      <c r="B2525" s="19"/>
      <c r="C2525" s="20">
        <v>500000</v>
      </c>
      <c r="D2525" s="20">
        <v>500000</v>
      </c>
      <c r="E2525" s="20">
        <v>0</v>
      </c>
      <c r="F2525" s="20">
        <f>C2525-D2525</f>
        <v>0</v>
      </c>
      <c r="G2525" s="20">
        <f>D2525-E2525</f>
        <v>500000</v>
      </c>
    </row>
    <row r="2526" spans="1:7" ht="15" customHeight="1" x14ac:dyDescent="0.25">
      <c r="A2526" s="15" t="s">
        <v>87</v>
      </c>
      <c r="B2526" s="12">
        <v>50205030</v>
      </c>
      <c r="C2526" s="16">
        <v>500000</v>
      </c>
      <c r="D2526" s="16">
        <v>500000</v>
      </c>
      <c r="E2526" s="16">
        <v>0</v>
      </c>
      <c r="F2526" s="16">
        <f>C2526-D2526</f>
        <v>0</v>
      </c>
      <c r="G2526" s="16">
        <f>D2526-E2526</f>
        <v>500000</v>
      </c>
    </row>
    <row r="2527" spans="1:7" ht="15" customHeight="1" x14ac:dyDescent="0.25">
      <c r="B2527" s="12"/>
    </row>
    <row r="2528" spans="1:7" s="18" customFormat="1" ht="15" customHeight="1" x14ac:dyDescent="0.25">
      <c r="A2528" s="18" t="s">
        <v>599</v>
      </c>
      <c r="B2528" s="19"/>
      <c r="C2528" s="20">
        <v>5000000</v>
      </c>
      <c r="D2528" s="20">
        <v>4289250</v>
      </c>
      <c r="E2528" s="20">
        <v>0</v>
      </c>
      <c r="F2528" s="20">
        <f t="shared" ref="F2528:G2532" si="293">C2528-D2528</f>
        <v>710750</v>
      </c>
      <c r="G2528" s="20">
        <f t="shared" si="293"/>
        <v>4289250</v>
      </c>
    </row>
    <row r="2529" spans="1:7" ht="15" customHeight="1" x14ac:dyDescent="0.25">
      <c r="A2529" s="15" t="s">
        <v>59</v>
      </c>
      <c r="B2529" s="12">
        <v>50203010</v>
      </c>
      <c r="C2529" s="16">
        <v>28500</v>
      </c>
      <c r="D2529" s="16">
        <v>28500</v>
      </c>
      <c r="E2529" s="16">
        <v>0</v>
      </c>
      <c r="F2529" s="16">
        <f t="shared" si="293"/>
        <v>0</v>
      </c>
      <c r="G2529" s="16">
        <f t="shared" si="293"/>
        <v>28500</v>
      </c>
    </row>
    <row r="2530" spans="1:7" ht="15" customHeight="1" x14ac:dyDescent="0.25">
      <c r="A2530" s="15" t="s">
        <v>600</v>
      </c>
      <c r="B2530" s="12">
        <v>50203060</v>
      </c>
      <c r="C2530" s="16">
        <v>3550000</v>
      </c>
      <c r="D2530" s="16">
        <v>3550000</v>
      </c>
      <c r="E2530" s="16">
        <v>0</v>
      </c>
      <c r="F2530" s="16">
        <f t="shared" si="293"/>
        <v>0</v>
      </c>
      <c r="G2530" s="16">
        <f t="shared" si="293"/>
        <v>3550000</v>
      </c>
    </row>
    <row r="2531" spans="1:7" ht="15" customHeight="1" x14ac:dyDescent="0.25">
      <c r="A2531" s="15" t="s">
        <v>63</v>
      </c>
      <c r="B2531" s="12">
        <v>50203990</v>
      </c>
      <c r="C2531" s="16">
        <v>950000</v>
      </c>
      <c r="D2531" s="16">
        <v>0</v>
      </c>
      <c r="E2531" s="16">
        <v>0</v>
      </c>
      <c r="F2531" s="16">
        <f t="shared" si="293"/>
        <v>950000</v>
      </c>
      <c r="G2531" s="16">
        <f t="shared" si="293"/>
        <v>0</v>
      </c>
    </row>
    <row r="2532" spans="1:7" ht="15" customHeight="1" x14ac:dyDescent="0.25">
      <c r="A2532" s="15" t="s">
        <v>77</v>
      </c>
      <c r="B2532" s="12">
        <v>50299030</v>
      </c>
      <c r="C2532" s="16">
        <v>471500</v>
      </c>
      <c r="D2532" s="16">
        <v>710750</v>
      </c>
      <c r="E2532" s="16">
        <v>0</v>
      </c>
      <c r="F2532" s="16">
        <f t="shared" si="293"/>
        <v>-239250</v>
      </c>
      <c r="G2532" s="16">
        <f t="shared" si="293"/>
        <v>710750</v>
      </c>
    </row>
    <row r="2533" spans="1:7" ht="15" customHeight="1" x14ac:dyDescent="0.25">
      <c r="B2533" s="12"/>
    </row>
    <row r="2534" spans="1:7" s="18" customFormat="1" ht="15" customHeight="1" x14ac:dyDescent="0.25">
      <c r="A2534" s="18" t="s">
        <v>601</v>
      </c>
      <c r="B2534" s="19"/>
      <c r="C2534" s="20">
        <v>300000</v>
      </c>
      <c r="D2534" s="20">
        <v>300000</v>
      </c>
      <c r="E2534" s="20">
        <v>0</v>
      </c>
      <c r="F2534" s="20">
        <f t="shared" ref="F2534:G2537" si="294">C2534-D2534</f>
        <v>0</v>
      </c>
      <c r="G2534" s="20">
        <f t="shared" si="294"/>
        <v>300000</v>
      </c>
    </row>
    <row r="2535" spans="1:7" ht="15" customHeight="1" x14ac:dyDescent="0.25">
      <c r="A2535" s="15" t="s">
        <v>58</v>
      </c>
      <c r="B2535" s="12">
        <v>50202010</v>
      </c>
      <c r="C2535" s="16">
        <v>200000</v>
      </c>
      <c r="D2535" s="16">
        <v>200000</v>
      </c>
      <c r="E2535" s="16">
        <v>0</v>
      </c>
      <c r="F2535" s="16">
        <f t="shared" si="294"/>
        <v>0</v>
      </c>
      <c r="G2535" s="16">
        <f t="shared" si="294"/>
        <v>200000</v>
      </c>
    </row>
    <row r="2536" spans="1:7" ht="15" customHeight="1" x14ac:dyDescent="0.25">
      <c r="A2536" s="15" t="s">
        <v>76</v>
      </c>
      <c r="B2536" s="12">
        <v>50299020</v>
      </c>
      <c r="C2536" s="16">
        <v>50000</v>
      </c>
      <c r="D2536" s="16">
        <v>50000</v>
      </c>
      <c r="E2536" s="16">
        <v>0</v>
      </c>
      <c r="F2536" s="16">
        <f t="shared" si="294"/>
        <v>0</v>
      </c>
      <c r="G2536" s="16">
        <f t="shared" si="294"/>
        <v>50000</v>
      </c>
    </row>
    <row r="2537" spans="1:7" ht="15" customHeight="1" x14ac:dyDescent="0.25">
      <c r="A2537" s="15" t="s">
        <v>77</v>
      </c>
      <c r="B2537" s="12">
        <v>50299030</v>
      </c>
      <c r="C2537" s="16">
        <v>50000</v>
      </c>
      <c r="D2537" s="16">
        <v>50000</v>
      </c>
      <c r="E2537" s="16">
        <v>0</v>
      </c>
      <c r="F2537" s="16">
        <f t="shared" si="294"/>
        <v>0</v>
      </c>
      <c r="G2537" s="16">
        <f t="shared" si="294"/>
        <v>50000</v>
      </c>
    </row>
    <row r="2538" spans="1:7" ht="15" customHeight="1" x14ac:dyDescent="0.25">
      <c r="B2538" s="12"/>
    </row>
    <row r="2539" spans="1:7" s="18" customFormat="1" ht="15" customHeight="1" x14ac:dyDescent="0.25">
      <c r="A2539" s="18" t="s">
        <v>602</v>
      </c>
      <c r="B2539" s="19"/>
      <c r="C2539" s="20">
        <v>500000</v>
      </c>
      <c r="D2539" s="20">
        <v>500000</v>
      </c>
      <c r="E2539" s="20">
        <v>0</v>
      </c>
      <c r="F2539" s="20">
        <f t="shared" ref="F2539:G2544" si="295">C2539-D2539</f>
        <v>0</v>
      </c>
      <c r="G2539" s="20">
        <f t="shared" si="295"/>
        <v>500000</v>
      </c>
    </row>
    <row r="2540" spans="1:7" ht="15" customHeight="1" x14ac:dyDescent="0.25">
      <c r="A2540" s="15" t="s">
        <v>58</v>
      </c>
      <c r="B2540" s="12">
        <v>50202010</v>
      </c>
      <c r="C2540" s="16">
        <v>200000</v>
      </c>
      <c r="D2540" s="16">
        <v>200000</v>
      </c>
      <c r="E2540" s="16">
        <v>0</v>
      </c>
      <c r="F2540" s="16">
        <f t="shared" si="295"/>
        <v>0</v>
      </c>
      <c r="G2540" s="16">
        <f t="shared" si="295"/>
        <v>200000</v>
      </c>
    </row>
    <row r="2541" spans="1:7" ht="15" customHeight="1" x14ac:dyDescent="0.25">
      <c r="A2541" s="15" t="s">
        <v>59</v>
      </c>
      <c r="B2541" s="12">
        <v>50203010</v>
      </c>
      <c r="C2541" s="16">
        <v>30000</v>
      </c>
      <c r="D2541" s="16">
        <v>30000</v>
      </c>
      <c r="E2541" s="16">
        <v>0</v>
      </c>
      <c r="F2541" s="16">
        <f t="shared" si="295"/>
        <v>0</v>
      </c>
      <c r="G2541" s="16">
        <f t="shared" si="295"/>
        <v>30000</v>
      </c>
    </row>
    <row r="2542" spans="1:7" ht="15" customHeight="1" x14ac:dyDescent="0.25">
      <c r="A2542" s="15" t="s">
        <v>63</v>
      </c>
      <c r="B2542" s="12">
        <v>50203990</v>
      </c>
      <c r="C2542" s="16">
        <v>70000</v>
      </c>
      <c r="D2542" s="16">
        <v>70000</v>
      </c>
      <c r="E2542" s="16">
        <v>0</v>
      </c>
      <c r="F2542" s="16">
        <f t="shared" si="295"/>
        <v>0</v>
      </c>
      <c r="G2542" s="16">
        <f t="shared" si="295"/>
        <v>70000</v>
      </c>
    </row>
    <row r="2543" spans="1:7" ht="15" customHeight="1" x14ac:dyDescent="0.25">
      <c r="A2543" s="15" t="s">
        <v>76</v>
      </c>
      <c r="B2543" s="12">
        <v>50299020</v>
      </c>
      <c r="C2543" s="16">
        <v>100000</v>
      </c>
      <c r="D2543" s="16">
        <v>100000</v>
      </c>
      <c r="E2543" s="16">
        <v>0</v>
      </c>
      <c r="F2543" s="16">
        <f t="shared" si="295"/>
        <v>0</v>
      </c>
      <c r="G2543" s="16">
        <f t="shared" si="295"/>
        <v>100000</v>
      </c>
    </row>
    <row r="2544" spans="1:7" ht="15" customHeight="1" x14ac:dyDescent="0.25">
      <c r="A2544" s="15" t="s">
        <v>77</v>
      </c>
      <c r="B2544" s="12">
        <v>50299030</v>
      </c>
      <c r="C2544" s="16">
        <v>100000</v>
      </c>
      <c r="D2544" s="16">
        <v>100000</v>
      </c>
      <c r="E2544" s="16">
        <v>0</v>
      </c>
      <c r="F2544" s="16">
        <f t="shared" si="295"/>
        <v>0</v>
      </c>
      <c r="G2544" s="16">
        <f t="shared" si="295"/>
        <v>100000</v>
      </c>
    </row>
    <row r="2545" spans="1:7" ht="15" customHeight="1" x14ac:dyDescent="0.25">
      <c r="B2545" s="12"/>
    </row>
    <row r="2546" spans="1:7" s="18" customFormat="1" ht="15" customHeight="1" x14ac:dyDescent="0.25">
      <c r="A2546" s="18" t="s">
        <v>603</v>
      </c>
      <c r="B2546" s="19"/>
      <c r="C2546" s="20">
        <v>500000</v>
      </c>
      <c r="D2546" s="20">
        <v>450000</v>
      </c>
      <c r="E2546" s="20">
        <v>0</v>
      </c>
      <c r="F2546" s="20">
        <f t="shared" ref="F2546:G2549" si="296">C2546-D2546</f>
        <v>50000</v>
      </c>
      <c r="G2546" s="20">
        <f t="shared" si="296"/>
        <v>450000</v>
      </c>
    </row>
    <row r="2547" spans="1:7" ht="15" customHeight="1" x14ac:dyDescent="0.25">
      <c r="A2547" s="15" t="s">
        <v>58</v>
      </c>
      <c r="B2547" s="12">
        <v>50202010</v>
      </c>
      <c r="C2547" s="16">
        <v>200000</v>
      </c>
      <c r="D2547" s="16">
        <v>150000</v>
      </c>
      <c r="E2547" s="16">
        <v>0</v>
      </c>
      <c r="F2547" s="16">
        <f t="shared" si="296"/>
        <v>50000</v>
      </c>
      <c r="G2547" s="16">
        <f t="shared" si="296"/>
        <v>150000</v>
      </c>
    </row>
    <row r="2548" spans="1:7" ht="15" customHeight="1" x14ac:dyDescent="0.25">
      <c r="A2548" s="15" t="s">
        <v>76</v>
      </c>
      <c r="B2548" s="12">
        <v>50299020</v>
      </c>
      <c r="C2548" s="16">
        <v>150000</v>
      </c>
      <c r="D2548" s="16">
        <v>150000</v>
      </c>
      <c r="E2548" s="16">
        <v>0</v>
      </c>
      <c r="F2548" s="16">
        <f t="shared" si="296"/>
        <v>0</v>
      </c>
      <c r="G2548" s="16">
        <f t="shared" si="296"/>
        <v>150000</v>
      </c>
    </row>
    <row r="2549" spans="1:7" ht="15" customHeight="1" x14ac:dyDescent="0.25">
      <c r="A2549" s="15" t="s">
        <v>77</v>
      </c>
      <c r="B2549" s="12">
        <v>50299030</v>
      </c>
      <c r="C2549" s="16">
        <v>150000</v>
      </c>
      <c r="D2549" s="16">
        <v>150000</v>
      </c>
      <c r="E2549" s="16">
        <v>0</v>
      </c>
      <c r="F2549" s="16">
        <f t="shared" si="296"/>
        <v>0</v>
      </c>
      <c r="G2549" s="16">
        <f t="shared" si="296"/>
        <v>150000</v>
      </c>
    </row>
    <row r="2550" spans="1:7" ht="15" customHeight="1" x14ac:dyDescent="0.25">
      <c r="B2550" s="12"/>
    </row>
    <row r="2551" spans="1:7" s="18" customFormat="1" ht="15" customHeight="1" x14ac:dyDescent="0.25">
      <c r="A2551" s="18" t="s">
        <v>604</v>
      </c>
      <c r="B2551" s="19"/>
      <c r="C2551" s="20">
        <v>500000</v>
      </c>
      <c r="D2551" s="20">
        <v>450000</v>
      </c>
      <c r="E2551" s="20">
        <v>0</v>
      </c>
      <c r="F2551" s="20">
        <f t="shared" ref="F2551:G2554" si="297">C2551-D2551</f>
        <v>50000</v>
      </c>
      <c r="G2551" s="20">
        <f t="shared" si="297"/>
        <v>450000</v>
      </c>
    </row>
    <row r="2552" spans="1:7" ht="15" customHeight="1" x14ac:dyDescent="0.25">
      <c r="A2552" s="15" t="s">
        <v>58</v>
      </c>
      <c r="B2552" s="12">
        <v>50202010</v>
      </c>
      <c r="C2552" s="16">
        <v>200000</v>
      </c>
      <c r="D2552" s="16">
        <v>200000</v>
      </c>
      <c r="E2552" s="16">
        <v>0</v>
      </c>
      <c r="F2552" s="16">
        <f t="shared" si="297"/>
        <v>0</v>
      </c>
      <c r="G2552" s="16">
        <f t="shared" si="297"/>
        <v>200000</v>
      </c>
    </row>
    <row r="2553" spans="1:7" ht="15" customHeight="1" x14ac:dyDescent="0.25">
      <c r="A2553" s="15" t="s">
        <v>75</v>
      </c>
      <c r="B2553" s="12">
        <v>50203090</v>
      </c>
      <c r="C2553" s="16">
        <v>150000</v>
      </c>
      <c r="D2553" s="16">
        <v>100000</v>
      </c>
      <c r="E2553" s="16">
        <v>0</v>
      </c>
      <c r="F2553" s="16">
        <f t="shared" si="297"/>
        <v>50000</v>
      </c>
      <c r="G2553" s="16">
        <f t="shared" si="297"/>
        <v>100000</v>
      </c>
    </row>
    <row r="2554" spans="1:7" ht="15" customHeight="1" x14ac:dyDescent="0.25">
      <c r="A2554" s="15" t="s">
        <v>77</v>
      </c>
      <c r="B2554" s="12">
        <v>50299030</v>
      </c>
      <c r="C2554" s="16">
        <v>150000</v>
      </c>
      <c r="D2554" s="16">
        <v>150000</v>
      </c>
      <c r="E2554" s="16">
        <v>0</v>
      </c>
      <c r="F2554" s="16">
        <f t="shared" si="297"/>
        <v>0</v>
      </c>
      <c r="G2554" s="16">
        <f t="shared" si="297"/>
        <v>150000</v>
      </c>
    </row>
    <row r="2555" spans="1:7" ht="15" customHeight="1" x14ac:dyDescent="0.25">
      <c r="B2555" s="12"/>
    </row>
    <row r="2556" spans="1:7" s="18" customFormat="1" ht="15" customHeight="1" x14ac:dyDescent="0.25">
      <c r="A2556" s="18" t="s">
        <v>605</v>
      </c>
      <c r="B2556" s="19"/>
      <c r="C2556" s="20">
        <v>1500000</v>
      </c>
      <c r="D2556" s="20">
        <v>1450000</v>
      </c>
      <c r="E2556" s="20">
        <v>0</v>
      </c>
      <c r="F2556" s="20">
        <f t="shared" ref="F2556:G2560" si="298">C2556-D2556</f>
        <v>50000</v>
      </c>
      <c r="G2556" s="20">
        <f t="shared" si="298"/>
        <v>1450000</v>
      </c>
    </row>
    <row r="2557" spans="1:7" ht="15" customHeight="1" x14ac:dyDescent="0.25">
      <c r="A2557" s="15" t="s">
        <v>75</v>
      </c>
      <c r="B2557" s="12">
        <v>50203090</v>
      </c>
      <c r="C2557" s="16">
        <v>100000</v>
      </c>
      <c r="D2557" s="16">
        <v>50000</v>
      </c>
      <c r="E2557" s="16">
        <v>0</v>
      </c>
      <c r="F2557" s="16">
        <f t="shared" si="298"/>
        <v>50000</v>
      </c>
      <c r="G2557" s="16">
        <f t="shared" si="298"/>
        <v>50000</v>
      </c>
    </row>
    <row r="2558" spans="1:7" ht="15" customHeight="1" x14ac:dyDescent="0.25">
      <c r="A2558" s="15" t="s">
        <v>392</v>
      </c>
      <c r="B2558" s="12">
        <v>50203100</v>
      </c>
      <c r="C2558" s="16">
        <v>1000000</v>
      </c>
      <c r="D2558" s="16">
        <v>1000000</v>
      </c>
      <c r="E2558" s="16">
        <v>0</v>
      </c>
      <c r="F2558" s="16">
        <f t="shared" si="298"/>
        <v>0</v>
      </c>
      <c r="G2558" s="16">
        <f t="shared" si="298"/>
        <v>1000000</v>
      </c>
    </row>
    <row r="2559" spans="1:7" ht="15" customHeight="1" x14ac:dyDescent="0.25">
      <c r="A2559" s="15" t="s">
        <v>63</v>
      </c>
      <c r="B2559" s="12">
        <v>50203990</v>
      </c>
      <c r="C2559" s="16">
        <v>100000</v>
      </c>
      <c r="D2559" s="16">
        <v>100000</v>
      </c>
      <c r="E2559" s="16">
        <v>0</v>
      </c>
      <c r="F2559" s="16">
        <f t="shared" si="298"/>
        <v>0</v>
      </c>
      <c r="G2559" s="16">
        <f t="shared" si="298"/>
        <v>100000</v>
      </c>
    </row>
    <row r="2560" spans="1:7" ht="15" customHeight="1" x14ac:dyDescent="0.25">
      <c r="A2560" s="15" t="s">
        <v>77</v>
      </c>
      <c r="B2560" s="12">
        <v>50299030</v>
      </c>
      <c r="C2560" s="16">
        <v>300000</v>
      </c>
      <c r="D2560" s="16">
        <v>300000</v>
      </c>
      <c r="E2560" s="16">
        <v>0</v>
      </c>
      <c r="F2560" s="16">
        <f t="shared" si="298"/>
        <v>0</v>
      </c>
      <c r="G2560" s="16">
        <f t="shared" si="298"/>
        <v>300000</v>
      </c>
    </row>
    <row r="2561" spans="1:7" ht="15" customHeight="1" x14ac:dyDescent="0.25">
      <c r="B2561" s="12"/>
    </row>
    <row r="2562" spans="1:7" s="18" customFormat="1" ht="15" customHeight="1" x14ac:dyDescent="0.25">
      <c r="A2562" s="18" t="s">
        <v>606</v>
      </c>
      <c r="B2562" s="19"/>
      <c r="C2562" s="20">
        <v>20000000</v>
      </c>
      <c r="D2562" s="20">
        <v>12000000</v>
      </c>
      <c r="E2562" s="20">
        <v>3046475.54</v>
      </c>
      <c r="F2562" s="20">
        <f t="shared" ref="F2562:G2572" si="299">C2562-D2562</f>
        <v>8000000</v>
      </c>
      <c r="G2562" s="20">
        <f t="shared" si="299"/>
        <v>8953524.4600000009</v>
      </c>
    </row>
    <row r="2563" spans="1:7" ht="15" customHeight="1" x14ac:dyDescent="0.25">
      <c r="A2563" s="15" t="s">
        <v>58</v>
      </c>
      <c r="B2563" s="12">
        <v>50202010</v>
      </c>
      <c r="C2563" s="16">
        <v>1000000</v>
      </c>
      <c r="D2563" s="16">
        <v>1000000</v>
      </c>
      <c r="E2563" s="16">
        <v>21000</v>
      </c>
      <c r="F2563" s="16">
        <f t="shared" si="299"/>
        <v>0</v>
      </c>
      <c r="G2563" s="16">
        <f t="shared" si="299"/>
        <v>979000</v>
      </c>
    </row>
    <row r="2564" spans="1:7" ht="15" customHeight="1" x14ac:dyDescent="0.25">
      <c r="A2564" s="15" t="s">
        <v>59</v>
      </c>
      <c r="B2564" s="12">
        <v>50203010</v>
      </c>
      <c r="C2564" s="16">
        <v>200000</v>
      </c>
      <c r="D2564" s="16">
        <v>200000</v>
      </c>
      <c r="E2564" s="16">
        <v>149478</v>
      </c>
      <c r="F2564" s="16">
        <f t="shared" si="299"/>
        <v>0</v>
      </c>
      <c r="G2564" s="16">
        <f t="shared" si="299"/>
        <v>50522</v>
      </c>
    </row>
    <row r="2565" spans="1:7" ht="15" customHeight="1" x14ac:dyDescent="0.25">
      <c r="A2565" s="15" t="s">
        <v>75</v>
      </c>
      <c r="B2565" s="12">
        <v>50203090</v>
      </c>
      <c r="C2565" s="16">
        <v>2700000</v>
      </c>
      <c r="D2565" s="16">
        <v>2700000</v>
      </c>
      <c r="E2565" s="16">
        <v>492776.51</v>
      </c>
      <c r="F2565" s="16">
        <f t="shared" si="299"/>
        <v>0</v>
      </c>
      <c r="G2565" s="16">
        <f t="shared" si="299"/>
        <v>2207223.4900000002</v>
      </c>
    </row>
    <row r="2566" spans="1:7" ht="15" customHeight="1" x14ac:dyDescent="0.25">
      <c r="A2566" s="15" t="s">
        <v>63</v>
      </c>
      <c r="B2566" s="12">
        <v>50203990</v>
      </c>
      <c r="C2566" s="16">
        <v>1000000</v>
      </c>
      <c r="D2566" s="16">
        <v>1000000</v>
      </c>
      <c r="E2566" s="16">
        <v>0</v>
      </c>
      <c r="F2566" s="16">
        <f t="shared" si="299"/>
        <v>0</v>
      </c>
      <c r="G2566" s="16">
        <f t="shared" si="299"/>
        <v>1000000</v>
      </c>
    </row>
    <row r="2567" spans="1:7" ht="15" customHeight="1" x14ac:dyDescent="0.25">
      <c r="A2567" s="15" t="s">
        <v>64</v>
      </c>
      <c r="B2567" s="12">
        <v>50204010</v>
      </c>
      <c r="C2567" s="16">
        <v>100000</v>
      </c>
      <c r="D2567" s="16">
        <v>100000</v>
      </c>
      <c r="E2567" s="16">
        <v>97560</v>
      </c>
      <c r="F2567" s="16">
        <f t="shared" si="299"/>
        <v>0</v>
      </c>
      <c r="G2567" s="16">
        <f t="shared" si="299"/>
        <v>2440</v>
      </c>
    </row>
    <row r="2568" spans="1:7" ht="15" customHeight="1" x14ac:dyDescent="0.25">
      <c r="A2568" s="15" t="s">
        <v>147</v>
      </c>
      <c r="B2568" s="12">
        <v>50204020</v>
      </c>
      <c r="C2568" s="16">
        <v>1300000</v>
      </c>
      <c r="D2568" s="16">
        <v>1300000</v>
      </c>
      <c r="E2568" s="16">
        <v>262148.65999999997</v>
      </c>
      <c r="F2568" s="16">
        <f t="shared" si="299"/>
        <v>0</v>
      </c>
      <c r="G2568" s="16">
        <f t="shared" si="299"/>
        <v>1037851.3400000001</v>
      </c>
    </row>
    <row r="2569" spans="1:7" ht="15" customHeight="1" x14ac:dyDescent="0.25">
      <c r="A2569" s="15" t="s">
        <v>66</v>
      </c>
      <c r="B2569" s="12">
        <v>50205020</v>
      </c>
      <c r="C2569" s="16">
        <v>150000</v>
      </c>
      <c r="D2569" s="16">
        <v>150000</v>
      </c>
      <c r="E2569" s="16">
        <v>33500</v>
      </c>
      <c r="F2569" s="16">
        <f t="shared" si="299"/>
        <v>0</v>
      </c>
      <c r="G2569" s="16">
        <f t="shared" si="299"/>
        <v>116500</v>
      </c>
    </row>
    <row r="2570" spans="1:7" ht="15" customHeight="1" x14ac:dyDescent="0.25">
      <c r="A2570" s="15" t="s">
        <v>103</v>
      </c>
      <c r="B2570" s="12">
        <v>50205030</v>
      </c>
      <c r="C2570" s="16">
        <v>500000</v>
      </c>
      <c r="D2570" s="16">
        <v>500000</v>
      </c>
      <c r="E2570" s="16">
        <v>7500</v>
      </c>
      <c r="F2570" s="16">
        <f t="shared" si="299"/>
        <v>0</v>
      </c>
      <c r="G2570" s="16">
        <f t="shared" si="299"/>
        <v>492500</v>
      </c>
    </row>
    <row r="2571" spans="1:7" ht="15" customHeight="1" x14ac:dyDescent="0.25">
      <c r="A2571" s="15" t="s">
        <v>43</v>
      </c>
      <c r="B2571" s="12">
        <v>50212990</v>
      </c>
      <c r="C2571" s="16">
        <v>13000000</v>
      </c>
      <c r="D2571" s="16">
        <v>5000000</v>
      </c>
      <c r="E2571" s="16">
        <v>1982512.37</v>
      </c>
      <c r="F2571" s="16">
        <f t="shared" si="299"/>
        <v>8000000</v>
      </c>
      <c r="G2571" s="16">
        <f t="shared" si="299"/>
        <v>3017487.63</v>
      </c>
    </row>
    <row r="2572" spans="1:7" ht="15" customHeight="1" x14ac:dyDescent="0.25">
      <c r="A2572" s="15" t="s">
        <v>88</v>
      </c>
      <c r="B2572" s="12">
        <v>50299990</v>
      </c>
      <c r="C2572" s="16">
        <v>50000</v>
      </c>
      <c r="D2572" s="16">
        <v>50000</v>
      </c>
      <c r="E2572" s="16">
        <v>0</v>
      </c>
      <c r="F2572" s="16">
        <f t="shared" si="299"/>
        <v>0</v>
      </c>
      <c r="G2572" s="16">
        <f t="shared" si="299"/>
        <v>50000</v>
      </c>
    </row>
    <row r="2573" spans="1:7" ht="15" customHeight="1" x14ac:dyDescent="0.25">
      <c r="B2573" s="12"/>
    </row>
    <row r="2574" spans="1:7" s="18" customFormat="1" ht="15" customHeight="1" x14ac:dyDescent="0.25">
      <c r="A2574" s="18" t="s">
        <v>607</v>
      </c>
      <c r="B2574" s="19"/>
      <c r="C2574" s="20">
        <v>200000</v>
      </c>
      <c r="D2574" s="20">
        <v>200000</v>
      </c>
      <c r="E2574" s="20">
        <v>0</v>
      </c>
      <c r="F2574" s="20">
        <f>C2574-D2574</f>
        <v>0</v>
      </c>
      <c r="G2574" s="20">
        <f>D2574-E2574</f>
        <v>200000</v>
      </c>
    </row>
    <row r="2575" spans="1:7" ht="15" customHeight="1" x14ac:dyDescent="0.25">
      <c r="A2575" s="15" t="s">
        <v>150</v>
      </c>
      <c r="B2575" s="12">
        <v>50216030</v>
      </c>
      <c r="C2575" s="16">
        <v>200000</v>
      </c>
      <c r="D2575" s="16">
        <v>200000</v>
      </c>
      <c r="E2575" s="16">
        <v>0</v>
      </c>
      <c r="F2575" s="16">
        <f>C2575-D2575</f>
        <v>0</v>
      </c>
      <c r="G2575" s="16">
        <f>D2575-E2575</f>
        <v>200000</v>
      </c>
    </row>
    <row r="2576" spans="1:7" ht="15" customHeight="1" x14ac:dyDescent="0.25">
      <c r="B2576" s="12"/>
    </row>
    <row r="2577" spans="1:7" s="18" customFormat="1" ht="15" customHeight="1" x14ac:dyDescent="0.25">
      <c r="A2577" s="18" t="s">
        <v>608</v>
      </c>
      <c r="B2577" s="19"/>
      <c r="C2577" s="20">
        <v>1500000</v>
      </c>
      <c r="D2577" s="20">
        <v>1500000</v>
      </c>
      <c r="E2577" s="20">
        <v>0</v>
      </c>
      <c r="F2577" s="20">
        <f t="shared" ref="F2577:G2579" si="300">C2577-D2577</f>
        <v>0</v>
      </c>
      <c r="G2577" s="20">
        <f t="shared" si="300"/>
        <v>1500000</v>
      </c>
    </row>
    <row r="2578" spans="1:7" ht="15" customHeight="1" x14ac:dyDescent="0.25">
      <c r="A2578" s="15" t="s">
        <v>76</v>
      </c>
      <c r="B2578" s="12">
        <v>50299020</v>
      </c>
      <c r="C2578" s="16">
        <v>1100000</v>
      </c>
      <c r="D2578" s="16">
        <v>1100000</v>
      </c>
      <c r="E2578" s="16">
        <v>0</v>
      </c>
      <c r="F2578" s="16">
        <f t="shared" si="300"/>
        <v>0</v>
      </c>
      <c r="G2578" s="16">
        <f t="shared" si="300"/>
        <v>1100000</v>
      </c>
    </row>
    <row r="2579" spans="1:7" ht="15" customHeight="1" x14ac:dyDescent="0.25">
      <c r="A2579" s="15" t="s">
        <v>77</v>
      </c>
      <c r="B2579" s="12">
        <v>50299030</v>
      </c>
      <c r="C2579" s="16">
        <v>400000</v>
      </c>
      <c r="D2579" s="16">
        <v>400000</v>
      </c>
      <c r="E2579" s="16">
        <v>0</v>
      </c>
      <c r="F2579" s="16">
        <f t="shared" si="300"/>
        <v>0</v>
      </c>
      <c r="G2579" s="16">
        <f t="shared" si="300"/>
        <v>400000</v>
      </c>
    </row>
    <row r="2580" spans="1:7" ht="15" customHeight="1" x14ac:dyDescent="0.25">
      <c r="B2580" s="12"/>
    </row>
    <row r="2581" spans="1:7" s="18" customFormat="1" ht="15" customHeight="1" x14ac:dyDescent="0.25">
      <c r="A2581" s="18" t="s">
        <v>609</v>
      </c>
      <c r="B2581" s="19"/>
      <c r="C2581" s="20">
        <v>1000000</v>
      </c>
      <c r="D2581" s="20">
        <v>670000</v>
      </c>
      <c r="E2581" s="20">
        <v>0</v>
      </c>
      <c r="F2581" s="20">
        <f t="shared" ref="F2581:G2585" si="301">C2581-D2581</f>
        <v>330000</v>
      </c>
      <c r="G2581" s="20">
        <f t="shared" si="301"/>
        <v>670000</v>
      </c>
    </row>
    <row r="2582" spans="1:7" ht="15" customHeight="1" x14ac:dyDescent="0.25">
      <c r="A2582" s="15" t="s">
        <v>63</v>
      </c>
      <c r="B2582" s="12">
        <v>50203990</v>
      </c>
      <c r="C2582" s="16">
        <v>220000</v>
      </c>
      <c r="D2582" s="16">
        <v>220000</v>
      </c>
      <c r="E2582" s="16">
        <v>0</v>
      </c>
      <c r="F2582" s="16">
        <f t="shared" si="301"/>
        <v>0</v>
      </c>
      <c r="G2582" s="16">
        <f t="shared" si="301"/>
        <v>220000</v>
      </c>
    </row>
    <row r="2583" spans="1:7" ht="15" customHeight="1" x14ac:dyDescent="0.25">
      <c r="A2583" s="15" t="s">
        <v>67</v>
      </c>
      <c r="B2583" s="12">
        <v>50211990</v>
      </c>
      <c r="C2583" s="16">
        <v>96000</v>
      </c>
      <c r="D2583" s="16">
        <v>0</v>
      </c>
      <c r="E2583" s="16">
        <v>0</v>
      </c>
      <c r="F2583" s="16">
        <f t="shared" si="301"/>
        <v>96000</v>
      </c>
      <c r="G2583" s="16">
        <f t="shared" si="301"/>
        <v>0</v>
      </c>
    </row>
    <row r="2584" spans="1:7" ht="15" customHeight="1" x14ac:dyDescent="0.25">
      <c r="A2584" s="15" t="s">
        <v>77</v>
      </c>
      <c r="B2584" s="12">
        <v>50299030</v>
      </c>
      <c r="C2584" s="16">
        <v>450000</v>
      </c>
      <c r="D2584" s="16">
        <v>450000</v>
      </c>
      <c r="E2584" s="16">
        <v>0</v>
      </c>
      <c r="F2584" s="16">
        <f t="shared" si="301"/>
        <v>0</v>
      </c>
      <c r="G2584" s="16">
        <f t="shared" si="301"/>
        <v>450000</v>
      </c>
    </row>
    <row r="2585" spans="1:7" ht="15" customHeight="1" x14ac:dyDescent="0.25">
      <c r="A2585" s="15" t="s">
        <v>78</v>
      </c>
      <c r="B2585" s="12">
        <v>50299080</v>
      </c>
      <c r="C2585" s="16">
        <v>234000</v>
      </c>
      <c r="D2585" s="16">
        <v>0</v>
      </c>
      <c r="E2585" s="16">
        <v>0</v>
      </c>
      <c r="F2585" s="16">
        <f t="shared" si="301"/>
        <v>234000</v>
      </c>
      <c r="G2585" s="16">
        <f t="shared" si="301"/>
        <v>0</v>
      </c>
    </row>
    <row r="2586" spans="1:7" ht="15" customHeight="1" x14ac:dyDescent="0.25">
      <c r="B2586" s="12"/>
    </row>
    <row r="2587" spans="1:7" s="18" customFormat="1" ht="15" customHeight="1" x14ac:dyDescent="0.25">
      <c r="A2587" s="18" t="s">
        <v>610</v>
      </c>
      <c r="B2587" s="19"/>
      <c r="C2587" s="20">
        <v>800000</v>
      </c>
      <c r="D2587" s="20">
        <v>600000</v>
      </c>
      <c r="E2587" s="20">
        <v>0</v>
      </c>
      <c r="F2587" s="20">
        <f t="shared" ref="F2587:G2592" si="302">C2587-D2587</f>
        <v>200000</v>
      </c>
      <c r="G2587" s="20">
        <f t="shared" si="302"/>
        <v>600000</v>
      </c>
    </row>
    <row r="2588" spans="1:7" ht="15" customHeight="1" x14ac:dyDescent="0.25">
      <c r="A2588" s="15" t="s">
        <v>57</v>
      </c>
      <c r="B2588" s="12">
        <v>50201010</v>
      </c>
      <c r="C2588" s="16">
        <v>50000</v>
      </c>
      <c r="D2588" s="16">
        <v>25000</v>
      </c>
      <c r="E2588" s="16">
        <v>0</v>
      </c>
      <c r="F2588" s="16">
        <f t="shared" si="302"/>
        <v>25000</v>
      </c>
      <c r="G2588" s="16">
        <f t="shared" si="302"/>
        <v>25000</v>
      </c>
    </row>
    <row r="2589" spans="1:7" ht="15" customHeight="1" x14ac:dyDescent="0.25">
      <c r="A2589" s="15" t="s">
        <v>58</v>
      </c>
      <c r="B2589" s="12">
        <v>50202010</v>
      </c>
      <c r="C2589" s="16">
        <v>350000</v>
      </c>
      <c r="D2589" s="16">
        <v>175000</v>
      </c>
      <c r="E2589" s="16">
        <v>0</v>
      </c>
      <c r="F2589" s="16">
        <f t="shared" si="302"/>
        <v>175000</v>
      </c>
      <c r="G2589" s="16">
        <f t="shared" si="302"/>
        <v>175000</v>
      </c>
    </row>
    <row r="2590" spans="1:7" ht="15" customHeight="1" x14ac:dyDescent="0.25">
      <c r="A2590" s="15" t="s">
        <v>59</v>
      </c>
      <c r="B2590" s="12">
        <v>50203010</v>
      </c>
      <c r="C2590" s="16">
        <v>50000</v>
      </c>
      <c r="D2590" s="16">
        <v>50000</v>
      </c>
      <c r="E2590" s="16">
        <v>0</v>
      </c>
      <c r="F2590" s="16">
        <f t="shared" si="302"/>
        <v>0</v>
      </c>
      <c r="G2590" s="16">
        <f t="shared" si="302"/>
        <v>50000</v>
      </c>
    </row>
    <row r="2591" spans="1:7" ht="15" customHeight="1" x14ac:dyDescent="0.25">
      <c r="A2591" s="15" t="s">
        <v>63</v>
      </c>
      <c r="B2591" s="12">
        <v>50203990</v>
      </c>
      <c r="C2591" s="16">
        <v>100000</v>
      </c>
      <c r="D2591" s="16">
        <v>100000</v>
      </c>
      <c r="E2591" s="16">
        <v>0</v>
      </c>
      <c r="F2591" s="16">
        <f t="shared" si="302"/>
        <v>0</v>
      </c>
      <c r="G2591" s="16">
        <f t="shared" si="302"/>
        <v>100000</v>
      </c>
    </row>
    <row r="2592" spans="1:7" ht="15" customHeight="1" x14ac:dyDescent="0.25">
      <c r="A2592" s="15" t="s">
        <v>77</v>
      </c>
      <c r="B2592" s="12">
        <v>50299030</v>
      </c>
      <c r="C2592" s="16">
        <v>250000</v>
      </c>
      <c r="D2592" s="16">
        <v>250000</v>
      </c>
      <c r="E2592" s="16">
        <v>0</v>
      </c>
      <c r="F2592" s="16">
        <f t="shared" si="302"/>
        <v>0</v>
      </c>
      <c r="G2592" s="16">
        <f t="shared" si="302"/>
        <v>250000</v>
      </c>
    </row>
    <row r="2593" spans="1:7" ht="15" customHeight="1" x14ac:dyDescent="0.25">
      <c r="B2593" s="12"/>
    </row>
    <row r="2594" spans="1:7" s="18" customFormat="1" ht="15" customHeight="1" x14ac:dyDescent="0.25">
      <c r="A2594" s="18" t="s">
        <v>611</v>
      </c>
      <c r="B2594" s="19"/>
      <c r="C2594" s="20">
        <v>1000000</v>
      </c>
      <c r="D2594" s="20">
        <v>950000</v>
      </c>
      <c r="E2594" s="20">
        <v>0</v>
      </c>
      <c r="F2594" s="20">
        <f t="shared" ref="F2594:G2598" si="303">C2594-D2594</f>
        <v>50000</v>
      </c>
      <c r="G2594" s="20">
        <f t="shared" si="303"/>
        <v>950000</v>
      </c>
    </row>
    <row r="2595" spans="1:7" ht="15" customHeight="1" x14ac:dyDescent="0.25">
      <c r="A2595" s="15" t="s">
        <v>58</v>
      </c>
      <c r="B2595" s="12">
        <v>50202010</v>
      </c>
      <c r="C2595" s="16">
        <v>250000</v>
      </c>
      <c r="D2595" s="16">
        <v>200000</v>
      </c>
      <c r="E2595" s="16">
        <v>0</v>
      </c>
      <c r="F2595" s="16">
        <f t="shared" si="303"/>
        <v>50000</v>
      </c>
      <c r="G2595" s="16">
        <f t="shared" si="303"/>
        <v>200000</v>
      </c>
    </row>
    <row r="2596" spans="1:7" ht="15" customHeight="1" x14ac:dyDescent="0.25">
      <c r="A2596" s="15" t="s">
        <v>59</v>
      </c>
      <c r="B2596" s="12">
        <v>50203010</v>
      </c>
      <c r="C2596" s="16">
        <v>75000</v>
      </c>
      <c r="D2596" s="16">
        <v>75000</v>
      </c>
      <c r="E2596" s="16">
        <v>0</v>
      </c>
      <c r="F2596" s="16">
        <f t="shared" si="303"/>
        <v>0</v>
      </c>
      <c r="G2596" s="16">
        <f t="shared" si="303"/>
        <v>75000</v>
      </c>
    </row>
    <row r="2597" spans="1:7" ht="15" customHeight="1" x14ac:dyDescent="0.25">
      <c r="A2597" s="15" t="s">
        <v>63</v>
      </c>
      <c r="B2597" s="12">
        <v>50203990</v>
      </c>
      <c r="C2597" s="16">
        <v>500000</v>
      </c>
      <c r="D2597" s="16">
        <v>500000</v>
      </c>
      <c r="E2597" s="16">
        <v>0</v>
      </c>
      <c r="F2597" s="16">
        <f t="shared" si="303"/>
        <v>0</v>
      </c>
      <c r="G2597" s="16">
        <f t="shared" si="303"/>
        <v>500000</v>
      </c>
    </row>
    <row r="2598" spans="1:7" ht="15" customHeight="1" x14ac:dyDescent="0.25">
      <c r="A2598" s="15" t="s">
        <v>77</v>
      </c>
      <c r="B2598" s="12">
        <v>50299030</v>
      </c>
      <c r="C2598" s="16">
        <v>175000</v>
      </c>
      <c r="D2598" s="16">
        <v>175000</v>
      </c>
      <c r="E2598" s="16">
        <v>0</v>
      </c>
      <c r="F2598" s="16">
        <f t="shared" si="303"/>
        <v>0</v>
      </c>
      <c r="G2598" s="16">
        <f t="shared" si="303"/>
        <v>175000</v>
      </c>
    </row>
    <row r="2599" spans="1:7" ht="15" customHeight="1" x14ac:dyDescent="0.25">
      <c r="B2599" s="12"/>
    </row>
    <row r="2600" spans="1:7" s="18" customFormat="1" ht="15" customHeight="1" x14ac:dyDescent="0.25">
      <c r="A2600" s="18" t="s">
        <v>612</v>
      </c>
      <c r="B2600" s="19"/>
      <c r="C2600" s="20">
        <v>4000000</v>
      </c>
      <c r="D2600" s="20">
        <v>4000000</v>
      </c>
      <c r="E2600" s="20">
        <v>0</v>
      </c>
      <c r="F2600" s="20">
        <f>C2600-D2600</f>
        <v>0</v>
      </c>
      <c r="G2600" s="20">
        <f>D2600-E2600</f>
        <v>4000000</v>
      </c>
    </row>
    <row r="2601" spans="1:7" ht="15" customHeight="1" x14ac:dyDescent="0.25">
      <c r="A2601" s="15" t="s">
        <v>58</v>
      </c>
      <c r="B2601" s="12">
        <v>50202010</v>
      </c>
      <c r="C2601" s="16">
        <v>4000000</v>
      </c>
      <c r="D2601" s="16">
        <v>4000000</v>
      </c>
      <c r="E2601" s="16">
        <v>0</v>
      </c>
      <c r="F2601" s="16">
        <f>C2601-D2601</f>
        <v>0</v>
      </c>
      <c r="G2601" s="16">
        <f>D2601-E2601</f>
        <v>4000000</v>
      </c>
    </row>
    <row r="2602" spans="1:7" ht="15" customHeight="1" x14ac:dyDescent="0.25">
      <c r="B2602" s="12"/>
    </row>
    <row r="2603" spans="1:7" s="18" customFormat="1" ht="15" customHeight="1" x14ac:dyDescent="0.25">
      <c r="A2603" s="18" t="s">
        <v>613</v>
      </c>
      <c r="B2603" s="19"/>
      <c r="C2603" s="20">
        <v>600000</v>
      </c>
      <c r="D2603" s="20">
        <v>550000</v>
      </c>
      <c r="E2603" s="20">
        <v>4640</v>
      </c>
      <c r="F2603" s="20">
        <f t="shared" ref="F2603:G2606" si="304">C2603-D2603</f>
        <v>50000</v>
      </c>
      <c r="G2603" s="20">
        <f t="shared" si="304"/>
        <v>545360</v>
      </c>
    </row>
    <row r="2604" spans="1:7" ht="15" customHeight="1" x14ac:dyDescent="0.25">
      <c r="A2604" s="15" t="s">
        <v>57</v>
      </c>
      <c r="B2604" s="12">
        <v>50201010</v>
      </c>
      <c r="C2604" s="16">
        <v>150000</v>
      </c>
      <c r="D2604" s="16">
        <v>100000</v>
      </c>
      <c r="E2604" s="16">
        <v>4640</v>
      </c>
      <c r="F2604" s="16">
        <f t="shared" si="304"/>
        <v>50000</v>
      </c>
      <c r="G2604" s="16">
        <f t="shared" si="304"/>
        <v>95360</v>
      </c>
    </row>
    <row r="2605" spans="1:7" ht="15" customHeight="1" x14ac:dyDescent="0.25">
      <c r="A2605" s="15" t="s">
        <v>63</v>
      </c>
      <c r="B2605" s="12">
        <v>50203990</v>
      </c>
      <c r="C2605" s="16">
        <v>100000</v>
      </c>
      <c r="D2605" s="16">
        <v>100000</v>
      </c>
      <c r="E2605" s="16">
        <v>0</v>
      </c>
      <c r="F2605" s="16">
        <f t="shared" si="304"/>
        <v>0</v>
      </c>
      <c r="G2605" s="16">
        <f t="shared" si="304"/>
        <v>100000</v>
      </c>
    </row>
    <row r="2606" spans="1:7" ht="15" customHeight="1" x14ac:dyDescent="0.25">
      <c r="A2606" s="15" t="s">
        <v>77</v>
      </c>
      <c r="B2606" s="12">
        <v>50299030</v>
      </c>
      <c r="C2606" s="16">
        <v>350000</v>
      </c>
      <c r="D2606" s="16">
        <v>350000</v>
      </c>
      <c r="E2606" s="16">
        <v>0</v>
      </c>
      <c r="F2606" s="16">
        <f t="shared" si="304"/>
        <v>0</v>
      </c>
      <c r="G2606" s="16">
        <f t="shared" si="304"/>
        <v>350000</v>
      </c>
    </row>
    <row r="2607" spans="1:7" ht="15" customHeight="1" x14ac:dyDescent="0.25">
      <c r="B2607" s="12"/>
    </row>
    <row r="2608" spans="1:7" s="18" customFormat="1" ht="15" customHeight="1" x14ac:dyDescent="0.25">
      <c r="A2608" s="18" t="s">
        <v>614</v>
      </c>
      <c r="B2608" s="19"/>
      <c r="C2608" s="20">
        <v>4250000</v>
      </c>
      <c r="D2608" s="20">
        <v>4250000</v>
      </c>
      <c r="E2608" s="20">
        <v>0</v>
      </c>
      <c r="F2608" s="20">
        <f>C2608-D2608</f>
        <v>0</v>
      </c>
      <c r="G2608" s="20">
        <f>D2608-E2608</f>
        <v>4250000</v>
      </c>
    </row>
    <row r="2609" spans="1:7" ht="15" customHeight="1" x14ac:dyDescent="0.25">
      <c r="A2609" s="15" t="s">
        <v>600</v>
      </c>
      <c r="B2609" s="12">
        <v>50203060</v>
      </c>
      <c r="C2609" s="16">
        <v>4250000</v>
      </c>
      <c r="D2609" s="16">
        <v>4250000</v>
      </c>
      <c r="E2609" s="16">
        <v>0</v>
      </c>
      <c r="F2609" s="16">
        <f>C2609-D2609</f>
        <v>0</v>
      </c>
      <c r="G2609" s="16">
        <f>D2609-E2609</f>
        <v>4250000</v>
      </c>
    </row>
    <row r="2610" spans="1:7" ht="15" customHeight="1" x14ac:dyDescent="0.25">
      <c r="B2610" s="12"/>
    </row>
    <row r="2611" spans="1:7" s="18" customFormat="1" ht="15" customHeight="1" x14ac:dyDescent="0.25">
      <c r="A2611" s="18" t="s">
        <v>615</v>
      </c>
      <c r="B2611" s="19"/>
      <c r="C2611" s="20">
        <v>3500000</v>
      </c>
      <c r="D2611" s="20">
        <v>2880000</v>
      </c>
      <c r="E2611" s="20">
        <v>0</v>
      </c>
      <c r="F2611" s="20">
        <f t="shared" ref="F2611:G2613" si="305">C2611-D2611</f>
        <v>620000</v>
      </c>
      <c r="G2611" s="20">
        <f t="shared" si="305"/>
        <v>2880000</v>
      </c>
    </row>
    <row r="2612" spans="1:7" ht="15" customHeight="1" x14ac:dyDescent="0.25">
      <c r="A2612" s="15" t="s">
        <v>68</v>
      </c>
      <c r="B2612" s="12">
        <v>50213050</v>
      </c>
      <c r="C2612" s="16">
        <v>250000</v>
      </c>
      <c r="D2612" s="16">
        <v>180000</v>
      </c>
      <c r="E2612" s="16">
        <v>0</v>
      </c>
      <c r="F2612" s="16">
        <f t="shared" si="305"/>
        <v>70000</v>
      </c>
      <c r="G2612" s="16">
        <f t="shared" si="305"/>
        <v>180000</v>
      </c>
    </row>
    <row r="2613" spans="1:7" ht="15" customHeight="1" x14ac:dyDescent="0.25">
      <c r="A2613" s="15" t="s">
        <v>98</v>
      </c>
      <c r="B2613" s="12">
        <v>50213060</v>
      </c>
      <c r="C2613" s="16">
        <v>3250000</v>
      </c>
      <c r="D2613" s="16">
        <v>2700000</v>
      </c>
      <c r="E2613" s="16">
        <v>0</v>
      </c>
      <c r="F2613" s="16">
        <f t="shared" si="305"/>
        <v>550000</v>
      </c>
      <c r="G2613" s="16">
        <f t="shared" si="305"/>
        <v>2700000</v>
      </c>
    </row>
    <row r="2614" spans="1:7" ht="15" customHeight="1" x14ac:dyDescent="0.25">
      <c r="B2614" s="12"/>
    </row>
    <row r="2615" spans="1:7" s="18" customFormat="1" ht="15" customHeight="1" x14ac:dyDescent="0.25">
      <c r="A2615" s="18" t="s">
        <v>616</v>
      </c>
      <c r="B2615" s="19"/>
      <c r="C2615" s="20">
        <v>1000000</v>
      </c>
      <c r="D2615" s="20">
        <v>1000000</v>
      </c>
      <c r="E2615" s="20">
        <v>245800</v>
      </c>
      <c r="F2615" s="20">
        <f t="shared" ref="F2615:G2618" si="306">C2615-D2615</f>
        <v>0</v>
      </c>
      <c r="G2615" s="20">
        <f t="shared" si="306"/>
        <v>754200</v>
      </c>
    </row>
    <row r="2616" spans="1:7" ht="15" customHeight="1" x14ac:dyDescent="0.25">
      <c r="A2616" s="15" t="s">
        <v>60</v>
      </c>
      <c r="B2616" s="12">
        <v>50203050</v>
      </c>
      <c r="C2616" s="16">
        <v>350000</v>
      </c>
      <c r="D2616" s="16">
        <v>350000</v>
      </c>
      <c r="E2616" s="16">
        <v>227200</v>
      </c>
      <c r="F2616" s="16">
        <f t="shared" si="306"/>
        <v>0</v>
      </c>
      <c r="G2616" s="16">
        <f t="shared" si="306"/>
        <v>122800</v>
      </c>
    </row>
    <row r="2617" spans="1:7" ht="15" customHeight="1" x14ac:dyDescent="0.25">
      <c r="A2617" s="15" t="s">
        <v>63</v>
      </c>
      <c r="B2617" s="12">
        <v>50203990</v>
      </c>
      <c r="C2617" s="16">
        <v>50000</v>
      </c>
      <c r="D2617" s="16">
        <v>50000</v>
      </c>
      <c r="E2617" s="16">
        <v>18600</v>
      </c>
      <c r="F2617" s="16">
        <f t="shared" si="306"/>
        <v>0</v>
      </c>
      <c r="G2617" s="16">
        <f t="shared" si="306"/>
        <v>31400</v>
      </c>
    </row>
    <row r="2618" spans="1:7" ht="15" customHeight="1" x14ac:dyDescent="0.25">
      <c r="A2618" s="15" t="s">
        <v>77</v>
      </c>
      <c r="B2618" s="12">
        <v>50299030</v>
      </c>
      <c r="C2618" s="16">
        <v>600000</v>
      </c>
      <c r="D2618" s="16">
        <v>600000</v>
      </c>
      <c r="E2618" s="16">
        <v>0</v>
      </c>
      <c r="F2618" s="16">
        <f t="shared" si="306"/>
        <v>0</v>
      </c>
      <c r="G2618" s="16">
        <f t="shared" si="306"/>
        <v>600000</v>
      </c>
    </row>
    <row r="2619" spans="1:7" ht="15" customHeight="1" x14ac:dyDescent="0.25">
      <c r="B2619" s="12"/>
    </row>
    <row r="2620" spans="1:7" s="18" customFormat="1" ht="15" customHeight="1" x14ac:dyDescent="0.25">
      <c r="A2620" s="18" t="s">
        <v>617</v>
      </c>
      <c r="B2620" s="19"/>
      <c r="C2620" s="20">
        <v>700000</v>
      </c>
      <c r="D2620" s="20">
        <v>650000</v>
      </c>
      <c r="E2620" s="20">
        <v>0</v>
      </c>
      <c r="F2620" s="20">
        <f t="shared" ref="F2620:G2624" si="307">C2620-D2620</f>
        <v>50000</v>
      </c>
      <c r="G2620" s="20">
        <f t="shared" si="307"/>
        <v>650000</v>
      </c>
    </row>
    <row r="2621" spans="1:7" ht="15" customHeight="1" x14ac:dyDescent="0.25">
      <c r="A2621" s="15" t="s">
        <v>58</v>
      </c>
      <c r="B2621" s="12">
        <v>50202010</v>
      </c>
      <c r="C2621" s="16">
        <v>300000</v>
      </c>
      <c r="D2621" s="16">
        <v>300000</v>
      </c>
      <c r="E2621" s="16">
        <v>0</v>
      </c>
      <c r="F2621" s="16">
        <f t="shared" si="307"/>
        <v>0</v>
      </c>
      <c r="G2621" s="16">
        <f t="shared" si="307"/>
        <v>300000</v>
      </c>
    </row>
    <row r="2622" spans="1:7" ht="15" customHeight="1" x14ac:dyDescent="0.25">
      <c r="A2622" s="15" t="s">
        <v>63</v>
      </c>
      <c r="B2622" s="12">
        <v>50203990</v>
      </c>
      <c r="C2622" s="16">
        <v>150000</v>
      </c>
      <c r="D2622" s="16">
        <v>125000</v>
      </c>
      <c r="E2622" s="16">
        <v>0</v>
      </c>
      <c r="F2622" s="16">
        <f t="shared" si="307"/>
        <v>25000</v>
      </c>
      <c r="G2622" s="16">
        <f t="shared" si="307"/>
        <v>125000</v>
      </c>
    </row>
    <row r="2623" spans="1:7" ht="15" customHeight="1" x14ac:dyDescent="0.25">
      <c r="A2623" s="15" t="s">
        <v>67</v>
      </c>
      <c r="B2623" s="12">
        <v>50211990</v>
      </c>
      <c r="C2623" s="16">
        <v>50000</v>
      </c>
      <c r="D2623" s="16">
        <v>25000</v>
      </c>
      <c r="E2623" s="16">
        <v>0</v>
      </c>
      <c r="F2623" s="16">
        <f t="shared" si="307"/>
        <v>25000</v>
      </c>
      <c r="G2623" s="16">
        <f t="shared" si="307"/>
        <v>25000</v>
      </c>
    </row>
    <row r="2624" spans="1:7" ht="15" customHeight="1" x14ac:dyDescent="0.25">
      <c r="A2624" s="15" t="s">
        <v>77</v>
      </c>
      <c r="B2624" s="12">
        <v>50299030</v>
      </c>
      <c r="C2624" s="16">
        <v>200000</v>
      </c>
      <c r="D2624" s="16">
        <v>200000</v>
      </c>
      <c r="E2624" s="16">
        <v>0</v>
      </c>
      <c r="F2624" s="16">
        <f t="shared" si="307"/>
        <v>0</v>
      </c>
      <c r="G2624" s="16">
        <f t="shared" si="307"/>
        <v>200000</v>
      </c>
    </row>
    <row r="2625" spans="1:7" ht="15" customHeight="1" x14ac:dyDescent="0.25">
      <c r="B2625" s="12"/>
    </row>
    <row r="2626" spans="1:7" s="18" customFormat="1" ht="15" customHeight="1" x14ac:dyDescent="0.25">
      <c r="A2626" s="18" t="s">
        <v>618</v>
      </c>
      <c r="B2626" s="19" t="s">
        <v>10</v>
      </c>
      <c r="C2626" s="20">
        <v>42600000</v>
      </c>
      <c r="D2626" s="20">
        <v>15250000</v>
      </c>
      <c r="E2626" s="20">
        <v>0</v>
      </c>
      <c r="F2626" s="20">
        <f>C2626-D2626</f>
        <v>27350000</v>
      </c>
      <c r="G2626" s="20">
        <f>D2626-E2626</f>
        <v>15250000</v>
      </c>
    </row>
    <row r="2627" spans="1:7" ht="15" customHeight="1" x14ac:dyDescent="0.25">
      <c r="A2627" s="15" t="s">
        <v>619</v>
      </c>
      <c r="B2627" s="12">
        <v>0</v>
      </c>
      <c r="C2627" s="16">
        <v>42600000</v>
      </c>
      <c r="D2627" s="16">
        <v>15250000</v>
      </c>
      <c r="E2627" s="16">
        <v>0</v>
      </c>
      <c r="F2627" s="16">
        <f>C2627-D2627</f>
        <v>27350000</v>
      </c>
      <c r="G2627" s="16">
        <f>D2627-E2627</f>
        <v>15250000</v>
      </c>
    </row>
    <row r="2628" spans="1:7" ht="15" customHeight="1" x14ac:dyDescent="0.25">
      <c r="B2628" s="12"/>
    </row>
    <row r="2629" spans="1:7" s="18" customFormat="1" ht="15" customHeight="1" x14ac:dyDescent="0.25">
      <c r="A2629" s="18" t="s">
        <v>620</v>
      </c>
      <c r="B2629" s="19">
        <v>300</v>
      </c>
      <c r="C2629" s="20">
        <v>27355250</v>
      </c>
      <c r="D2629" s="20">
        <v>12055250</v>
      </c>
      <c r="E2629" s="20">
        <v>0</v>
      </c>
      <c r="F2629" s="20">
        <f t="shared" ref="F2629:G2658" si="308">C2629-D2629</f>
        <v>15300000</v>
      </c>
      <c r="G2629" s="20">
        <f t="shared" si="308"/>
        <v>12055250</v>
      </c>
    </row>
    <row r="2630" spans="1:7" ht="15" customHeight="1" x14ac:dyDescent="0.25">
      <c r="A2630" s="18" t="s">
        <v>621</v>
      </c>
      <c r="B2630" s="12" t="s">
        <v>10</v>
      </c>
      <c r="C2630" s="16">
        <v>100000</v>
      </c>
      <c r="D2630" s="16">
        <v>100000</v>
      </c>
      <c r="E2630" s="16">
        <v>0</v>
      </c>
      <c r="F2630" s="16">
        <f t="shared" si="308"/>
        <v>0</v>
      </c>
      <c r="G2630" s="16">
        <f t="shared" si="308"/>
        <v>100000</v>
      </c>
    </row>
    <row r="2631" spans="1:7" ht="15" customHeight="1" x14ac:dyDescent="0.25">
      <c r="A2631" s="15" t="s">
        <v>137</v>
      </c>
      <c r="B2631" s="12">
        <v>10706010</v>
      </c>
      <c r="C2631" s="16">
        <v>100000</v>
      </c>
      <c r="D2631" s="16">
        <v>100000</v>
      </c>
      <c r="E2631" s="16">
        <v>0</v>
      </c>
      <c r="F2631" s="16">
        <f t="shared" si="308"/>
        <v>0</v>
      </c>
      <c r="G2631" s="16">
        <f t="shared" si="308"/>
        <v>100000</v>
      </c>
    </row>
    <row r="2632" spans="1:7" ht="15" customHeight="1" x14ac:dyDescent="0.25">
      <c r="A2632" s="18" t="s">
        <v>622</v>
      </c>
      <c r="B2632" s="12" t="s">
        <v>10</v>
      </c>
      <c r="C2632" s="16">
        <v>100000</v>
      </c>
      <c r="D2632" s="16">
        <v>100000</v>
      </c>
      <c r="E2632" s="16">
        <v>0</v>
      </c>
      <c r="F2632" s="16">
        <f t="shared" si="308"/>
        <v>0</v>
      </c>
      <c r="G2632" s="16">
        <f t="shared" si="308"/>
        <v>100000</v>
      </c>
    </row>
    <row r="2633" spans="1:7" ht="15" customHeight="1" x14ac:dyDescent="0.25">
      <c r="A2633" s="15" t="s">
        <v>137</v>
      </c>
      <c r="B2633" s="12">
        <v>10706010</v>
      </c>
      <c r="C2633" s="16">
        <v>100000</v>
      </c>
      <c r="D2633" s="16">
        <v>100000</v>
      </c>
      <c r="E2633" s="16">
        <v>0</v>
      </c>
      <c r="F2633" s="16">
        <f t="shared" si="308"/>
        <v>0</v>
      </c>
      <c r="G2633" s="16">
        <f t="shared" si="308"/>
        <v>100000</v>
      </c>
    </row>
    <row r="2634" spans="1:7" ht="15" customHeight="1" x14ac:dyDescent="0.25">
      <c r="A2634" s="18" t="s">
        <v>623</v>
      </c>
      <c r="B2634" s="12" t="s">
        <v>10</v>
      </c>
      <c r="C2634" s="16">
        <v>100000</v>
      </c>
      <c r="D2634" s="16">
        <v>100000</v>
      </c>
      <c r="E2634" s="16">
        <v>0</v>
      </c>
      <c r="F2634" s="16">
        <f t="shared" si="308"/>
        <v>0</v>
      </c>
      <c r="G2634" s="16">
        <f t="shared" si="308"/>
        <v>100000</v>
      </c>
    </row>
    <row r="2635" spans="1:7" ht="15" customHeight="1" x14ac:dyDescent="0.25">
      <c r="A2635" s="15" t="s">
        <v>137</v>
      </c>
      <c r="B2635" s="12">
        <v>10706010</v>
      </c>
      <c r="C2635" s="16">
        <v>100000</v>
      </c>
      <c r="D2635" s="16">
        <v>100000</v>
      </c>
      <c r="E2635" s="16">
        <v>0</v>
      </c>
      <c r="F2635" s="16">
        <f t="shared" si="308"/>
        <v>0</v>
      </c>
      <c r="G2635" s="16">
        <f t="shared" si="308"/>
        <v>100000</v>
      </c>
    </row>
    <row r="2636" spans="1:7" ht="15" customHeight="1" x14ac:dyDescent="0.25">
      <c r="A2636" s="18" t="s">
        <v>624</v>
      </c>
      <c r="B2636" s="12" t="s">
        <v>10</v>
      </c>
      <c r="C2636" s="16">
        <v>100000</v>
      </c>
      <c r="D2636" s="16">
        <v>100000</v>
      </c>
      <c r="E2636" s="16">
        <v>0</v>
      </c>
      <c r="F2636" s="16">
        <f t="shared" si="308"/>
        <v>0</v>
      </c>
      <c r="G2636" s="16">
        <f t="shared" si="308"/>
        <v>100000</v>
      </c>
    </row>
    <row r="2637" spans="1:7" ht="15" customHeight="1" x14ac:dyDescent="0.25">
      <c r="A2637" s="15" t="s">
        <v>137</v>
      </c>
      <c r="B2637" s="12">
        <v>10706010</v>
      </c>
      <c r="C2637" s="16">
        <v>100000</v>
      </c>
      <c r="D2637" s="16">
        <v>100000</v>
      </c>
      <c r="E2637" s="16">
        <v>0</v>
      </c>
      <c r="F2637" s="16">
        <f t="shared" si="308"/>
        <v>0</v>
      </c>
      <c r="G2637" s="16">
        <f t="shared" si="308"/>
        <v>100000</v>
      </c>
    </row>
    <row r="2638" spans="1:7" ht="15" customHeight="1" x14ac:dyDescent="0.25">
      <c r="A2638" s="18" t="s">
        <v>625</v>
      </c>
      <c r="B2638" s="12" t="s">
        <v>10</v>
      </c>
      <c r="C2638" s="16">
        <v>305250</v>
      </c>
      <c r="D2638" s="16">
        <v>305250</v>
      </c>
      <c r="E2638" s="16">
        <v>0</v>
      </c>
      <c r="F2638" s="16">
        <f t="shared" si="308"/>
        <v>0</v>
      </c>
      <c r="G2638" s="16">
        <f t="shared" si="308"/>
        <v>305250</v>
      </c>
    </row>
    <row r="2639" spans="1:7" ht="15" customHeight="1" x14ac:dyDescent="0.25">
      <c r="A2639" s="15" t="s">
        <v>626</v>
      </c>
      <c r="B2639" s="12">
        <v>10705030</v>
      </c>
      <c r="C2639" s="16">
        <v>305250</v>
      </c>
      <c r="D2639" s="16">
        <v>305250</v>
      </c>
      <c r="E2639" s="16">
        <v>0</v>
      </c>
      <c r="F2639" s="16">
        <f t="shared" si="308"/>
        <v>0</v>
      </c>
      <c r="G2639" s="16">
        <f t="shared" si="308"/>
        <v>305250</v>
      </c>
    </row>
    <row r="2640" spans="1:7" ht="15" customHeight="1" x14ac:dyDescent="0.25">
      <c r="A2640" s="18" t="s">
        <v>627</v>
      </c>
      <c r="B2640" s="12" t="s">
        <v>10</v>
      </c>
      <c r="C2640" s="16">
        <v>350000</v>
      </c>
      <c r="D2640" s="16">
        <v>350000</v>
      </c>
      <c r="E2640" s="16">
        <v>0</v>
      </c>
      <c r="F2640" s="16">
        <f t="shared" si="308"/>
        <v>0</v>
      </c>
      <c r="G2640" s="16">
        <f t="shared" si="308"/>
        <v>350000</v>
      </c>
    </row>
    <row r="2641" spans="1:7" ht="15" customHeight="1" x14ac:dyDescent="0.25">
      <c r="A2641" s="15" t="s">
        <v>628</v>
      </c>
      <c r="B2641" s="12">
        <v>10703040</v>
      </c>
      <c r="C2641" s="16">
        <v>350000</v>
      </c>
      <c r="D2641" s="16">
        <v>350000</v>
      </c>
      <c r="E2641" s="16">
        <v>0</v>
      </c>
      <c r="F2641" s="16">
        <f t="shared" si="308"/>
        <v>0</v>
      </c>
      <c r="G2641" s="16">
        <f t="shared" si="308"/>
        <v>350000</v>
      </c>
    </row>
    <row r="2642" spans="1:7" ht="15" customHeight="1" x14ac:dyDescent="0.25">
      <c r="A2642" s="18" t="s">
        <v>629</v>
      </c>
      <c r="B2642" s="12" t="s">
        <v>10</v>
      </c>
      <c r="C2642" s="16">
        <v>1000000</v>
      </c>
      <c r="D2642" s="16">
        <v>1000000</v>
      </c>
      <c r="E2642" s="16">
        <v>0</v>
      </c>
      <c r="F2642" s="16">
        <f t="shared" si="308"/>
        <v>0</v>
      </c>
      <c r="G2642" s="16">
        <f t="shared" si="308"/>
        <v>1000000</v>
      </c>
    </row>
    <row r="2643" spans="1:7" ht="15" customHeight="1" x14ac:dyDescent="0.25">
      <c r="A2643" s="15" t="s">
        <v>630</v>
      </c>
      <c r="B2643" s="12">
        <v>10705070</v>
      </c>
      <c r="C2643" s="16">
        <v>1000000</v>
      </c>
      <c r="D2643" s="16">
        <v>1000000</v>
      </c>
      <c r="E2643" s="16">
        <v>0</v>
      </c>
      <c r="F2643" s="16">
        <f t="shared" si="308"/>
        <v>0</v>
      </c>
      <c r="G2643" s="16">
        <f t="shared" si="308"/>
        <v>1000000</v>
      </c>
    </row>
    <row r="2644" spans="1:7" ht="15" customHeight="1" x14ac:dyDescent="0.25">
      <c r="A2644" s="18" t="s">
        <v>631</v>
      </c>
      <c r="B2644" s="12" t="s">
        <v>10</v>
      </c>
      <c r="C2644" s="16">
        <v>4000000</v>
      </c>
      <c r="D2644" s="16">
        <v>0</v>
      </c>
      <c r="E2644" s="16">
        <v>0</v>
      </c>
      <c r="F2644" s="16">
        <f t="shared" si="308"/>
        <v>4000000</v>
      </c>
      <c r="G2644" s="16">
        <f t="shared" si="308"/>
        <v>0</v>
      </c>
    </row>
    <row r="2645" spans="1:7" ht="15" customHeight="1" x14ac:dyDescent="0.25">
      <c r="A2645" s="15" t="s">
        <v>632</v>
      </c>
      <c r="B2645" s="12">
        <v>10701010</v>
      </c>
      <c r="C2645" s="16">
        <v>4000000</v>
      </c>
      <c r="D2645" s="16">
        <v>0</v>
      </c>
      <c r="E2645" s="16">
        <v>0</v>
      </c>
      <c r="F2645" s="16">
        <f t="shared" si="308"/>
        <v>4000000</v>
      </c>
      <c r="G2645" s="16">
        <f t="shared" si="308"/>
        <v>0</v>
      </c>
    </row>
    <row r="2646" spans="1:7" ht="15" customHeight="1" x14ac:dyDescent="0.25">
      <c r="A2646" s="18" t="s">
        <v>633</v>
      </c>
      <c r="B2646" s="12" t="s">
        <v>10</v>
      </c>
      <c r="C2646" s="16">
        <v>2000000</v>
      </c>
      <c r="D2646" s="16">
        <v>2000000</v>
      </c>
      <c r="E2646" s="16">
        <v>0</v>
      </c>
      <c r="F2646" s="16">
        <f t="shared" si="308"/>
        <v>0</v>
      </c>
      <c r="G2646" s="16">
        <f t="shared" si="308"/>
        <v>2000000</v>
      </c>
    </row>
    <row r="2647" spans="1:7" ht="15" customHeight="1" x14ac:dyDescent="0.25">
      <c r="A2647" s="15" t="s">
        <v>634</v>
      </c>
      <c r="B2647" s="12">
        <v>10705140</v>
      </c>
      <c r="C2647" s="16">
        <v>2000000</v>
      </c>
      <c r="D2647" s="16">
        <v>2000000</v>
      </c>
      <c r="E2647" s="16">
        <v>0</v>
      </c>
      <c r="F2647" s="16">
        <f t="shared" si="308"/>
        <v>0</v>
      </c>
      <c r="G2647" s="16">
        <f t="shared" si="308"/>
        <v>2000000</v>
      </c>
    </row>
    <row r="2648" spans="1:7" ht="15" customHeight="1" x14ac:dyDescent="0.25">
      <c r="A2648" s="18" t="s">
        <v>635</v>
      </c>
      <c r="B2648" s="12" t="s">
        <v>10</v>
      </c>
      <c r="C2648" s="16">
        <v>700000</v>
      </c>
      <c r="D2648" s="16">
        <v>0</v>
      </c>
      <c r="E2648" s="16">
        <v>0</v>
      </c>
      <c r="F2648" s="16">
        <f t="shared" si="308"/>
        <v>700000</v>
      </c>
      <c r="G2648" s="16">
        <f t="shared" si="308"/>
        <v>0</v>
      </c>
    </row>
    <row r="2649" spans="1:7" ht="15" customHeight="1" x14ac:dyDescent="0.25">
      <c r="A2649" s="15" t="s">
        <v>636</v>
      </c>
      <c r="B2649" s="12">
        <v>10799990</v>
      </c>
      <c r="C2649" s="16">
        <v>700000</v>
      </c>
      <c r="D2649" s="16">
        <v>0</v>
      </c>
      <c r="E2649" s="16">
        <v>0</v>
      </c>
      <c r="F2649" s="16">
        <f t="shared" si="308"/>
        <v>700000</v>
      </c>
      <c r="G2649" s="16">
        <f t="shared" si="308"/>
        <v>0</v>
      </c>
    </row>
    <row r="2650" spans="1:7" ht="15" customHeight="1" x14ac:dyDescent="0.25">
      <c r="A2650" s="18" t="s">
        <v>637</v>
      </c>
      <c r="B2650" s="12" t="s">
        <v>10</v>
      </c>
      <c r="C2650" s="16">
        <v>1000000</v>
      </c>
      <c r="D2650" s="16">
        <v>1000000</v>
      </c>
      <c r="E2650" s="16">
        <v>0</v>
      </c>
      <c r="F2650" s="16">
        <f t="shared" si="308"/>
        <v>0</v>
      </c>
      <c r="G2650" s="16">
        <f t="shared" si="308"/>
        <v>1000000</v>
      </c>
    </row>
    <row r="2651" spans="1:7" ht="15" customHeight="1" x14ac:dyDescent="0.25">
      <c r="A2651" s="15" t="s">
        <v>638</v>
      </c>
      <c r="B2651" s="12">
        <v>10705090</v>
      </c>
      <c r="C2651" s="16">
        <v>1000000</v>
      </c>
      <c r="D2651" s="16">
        <v>1000000</v>
      </c>
      <c r="E2651" s="16">
        <v>0</v>
      </c>
      <c r="F2651" s="16">
        <f t="shared" si="308"/>
        <v>0</v>
      </c>
      <c r="G2651" s="16">
        <f t="shared" si="308"/>
        <v>1000000</v>
      </c>
    </row>
    <row r="2652" spans="1:7" ht="15" customHeight="1" x14ac:dyDescent="0.25">
      <c r="A2652" s="18" t="s">
        <v>639</v>
      </c>
      <c r="B2652" s="12" t="s">
        <v>10</v>
      </c>
      <c r="C2652" s="16">
        <v>1600000</v>
      </c>
      <c r="D2652" s="16">
        <v>0</v>
      </c>
      <c r="E2652" s="16">
        <v>0</v>
      </c>
      <c r="F2652" s="16">
        <f t="shared" si="308"/>
        <v>1600000</v>
      </c>
      <c r="G2652" s="16">
        <f t="shared" si="308"/>
        <v>0</v>
      </c>
    </row>
    <row r="2653" spans="1:7" ht="15" customHeight="1" x14ac:dyDescent="0.25">
      <c r="A2653" s="15" t="s">
        <v>137</v>
      </c>
      <c r="B2653" s="12">
        <v>10706010</v>
      </c>
      <c r="C2653" s="16">
        <v>1600000</v>
      </c>
      <c r="D2653" s="16">
        <v>0</v>
      </c>
      <c r="E2653" s="16">
        <v>0</v>
      </c>
      <c r="F2653" s="16">
        <f t="shared" si="308"/>
        <v>1600000</v>
      </c>
      <c r="G2653" s="16">
        <f t="shared" si="308"/>
        <v>0</v>
      </c>
    </row>
    <row r="2654" spans="1:7" ht="15" customHeight="1" x14ac:dyDescent="0.25">
      <c r="A2654" s="15" t="s">
        <v>640</v>
      </c>
      <c r="B2654" s="12">
        <v>10703010</v>
      </c>
      <c r="C2654" s="16">
        <v>1000000</v>
      </c>
      <c r="D2654" s="16">
        <v>1000000</v>
      </c>
      <c r="E2654" s="16">
        <v>0</v>
      </c>
      <c r="F2654" s="16">
        <f t="shared" si="308"/>
        <v>0</v>
      </c>
      <c r="G2654" s="16">
        <f t="shared" si="308"/>
        <v>1000000</v>
      </c>
    </row>
    <row r="2655" spans="1:7" ht="15" customHeight="1" x14ac:dyDescent="0.25">
      <c r="A2655" s="15" t="s">
        <v>641</v>
      </c>
      <c r="B2655" s="12">
        <v>10703020</v>
      </c>
      <c r="C2655" s="16">
        <v>4000000</v>
      </c>
      <c r="D2655" s="16">
        <v>4000000</v>
      </c>
      <c r="E2655" s="16">
        <v>0</v>
      </c>
      <c r="F2655" s="16">
        <f t="shared" si="308"/>
        <v>0</v>
      </c>
      <c r="G2655" s="16">
        <f t="shared" si="308"/>
        <v>4000000</v>
      </c>
    </row>
    <row r="2656" spans="1:7" ht="15" customHeight="1" x14ac:dyDescent="0.25">
      <c r="A2656" s="15" t="s">
        <v>642</v>
      </c>
      <c r="B2656" s="12">
        <v>10703990</v>
      </c>
      <c r="C2656" s="16">
        <v>2000000</v>
      </c>
      <c r="D2656" s="16">
        <v>2000000</v>
      </c>
      <c r="E2656" s="16">
        <v>0</v>
      </c>
      <c r="F2656" s="16">
        <f t="shared" si="308"/>
        <v>0</v>
      </c>
      <c r="G2656" s="16">
        <f t="shared" si="308"/>
        <v>2000000</v>
      </c>
    </row>
    <row r="2657" spans="1:7" ht="15" customHeight="1" x14ac:dyDescent="0.25">
      <c r="A2657" s="15" t="s">
        <v>643</v>
      </c>
      <c r="B2657" s="12">
        <v>10703020</v>
      </c>
      <c r="C2657" s="16">
        <v>4000000</v>
      </c>
      <c r="D2657" s="16">
        <v>0</v>
      </c>
      <c r="E2657" s="16">
        <v>0</v>
      </c>
      <c r="F2657" s="16">
        <f t="shared" si="308"/>
        <v>4000000</v>
      </c>
      <c r="G2657" s="16">
        <f t="shared" si="308"/>
        <v>0</v>
      </c>
    </row>
    <row r="2658" spans="1:7" ht="15" customHeight="1" x14ac:dyDescent="0.25">
      <c r="A2658" s="15" t="s">
        <v>644</v>
      </c>
      <c r="B2658" s="12">
        <v>10703010</v>
      </c>
      <c r="C2658" s="16">
        <v>5000000</v>
      </c>
      <c r="D2658" s="16">
        <v>0</v>
      </c>
      <c r="E2658" s="16">
        <v>0</v>
      </c>
      <c r="F2658" s="16">
        <f t="shared" si="308"/>
        <v>5000000</v>
      </c>
      <c r="G2658" s="16">
        <f t="shared" si="308"/>
        <v>0</v>
      </c>
    </row>
    <row r="2659" spans="1:7" ht="15" customHeight="1" x14ac:dyDescent="0.25">
      <c r="B2659" s="12"/>
    </row>
    <row r="2660" spans="1:7" ht="15" customHeight="1" x14ac:dyDescent="0.25">
      <c r="A2660" s="18" t="s">
        <v>645</v>
      </c>
      <c r="B2660" s="19">
        <v>9998</v>
      </c>
      <c r="C2660" s="20">
        <v>57691765</v>
      </c>
      <c r="D2660" s="20">
        <v>1049711.23</v>
      </c>
      <c r="E2660" s="20">
        <v>1049711.23</v>
      </c>
      <c r="F2660" s="20">
        <f t="shared" ref="F2660:G2662" si="309">C2660-D2660</f>
        <v>56642053.770000003</v>
      </c>
      <c r="G2660" s="20">
        <f t="shared" si="309"/>
        <v>0</v>
      </c>
    </row>
    <row r="2661" spans="1:7" ht="15" customHeight="1" x14ac:dyDescent="0.25">
      <c r="A2661" s="18" t="s">
        <v>22</v>
      </c>
      <c r="B2661" s="12">
        <v>100</v>
      </c>
      <c r="C2661" s="16">
        <v>57691765</v>
      </c>
      <c r="D2661" s="16">
        <v>1049711.23</v>
      </c>
      <c r="E2661" s="16">
        <v>1049711.23</v>
      </c>
      <c r="F2661" s="16">
        <f t="shared" si="309"/>
        <v>56642053.770000003</v>
      </c>
      <c r="G2661" s="16">
        <f t="shared" si="309"/>
        <v>0</v>
      </c>
    </row>
    <row r="2662" spans="1:7" ht="15" customHeight="1" x14ac:dyDescent="0.25">
      <c r="A2662" s="15" t="s">
        <v>646</v>
      </c>
      <c r="B2662" s="12">
        <v>50104990</v>
      </c>
      <c r="C2662" s="16">
        <v>57691765</v>
      </c>
      <c r="D2662" s="16">
        <v>1049711.23</v>
      </c>
      <c r="E2662" s="16">
        <v>1049711.23</v>
      </c>
      <c r="F2662" s="16">
        <f t="shared" si="309"/>
        <v>56642053.770000003</v>
      </c>
      <c r="G2662" s="16">
        <f t="shared" si="309"/>
        <v>0</v>
      </c>
    </row>
    <row r="2670" spans="1:7" ht="15" customHeight="1" x14ac:dyDescent="0.25">
      <c r="A2670" s="15" t="s">
        <v>679</v>
      </c>
      <c r="B2670" s="15" t="s">
        <v>680</v>
      </c>
      <c r="C2670" s="17"/>
      <c r="D2670" s="17"/>
      <c r="E2670" s="16" t="s">
        <v>681</v>
      </c>
      <c r="F2670" s="17"/>
      <c r="G2670" s="17"/>
    </row>
    <row r="2671" spans="1:7" ht="15" customHeight="1" x14ac:dyDescent="0.25">
      <c r="C2671" s="17"/>
      <c r="D2671" s="17"/>
      <c r="F2671" s="17"/>
      <c r="G2671" s="17"/>
    </row>
    <row r="2672" spans="1:7" ht="15" customHeight="1" x14ac:dyDescent="0.25">
      <c r="C2672" s="17"/>
      <c r="D2672" s="17"/>
      <c r="F2672" s="17"/>
      <c r="G2672" s="17"/>
    </row>
    <row r="2673" spans="1:7" ht="15" customHeight="1" x14ac:dyDescent="0.25">
      <c r="C2673" s="17"/>
      <c r="D2673" s="17"/>
      <c r="F2673" s="17"/>
      <c r="G2673" s="17"/>
    </row>
    <row r="2674" spans="1:7" ht="15" customHeight="1" x14ac:dyDescent="0.25">
      <c r="A2674" s="18" t="s">
        <v>682</v>
      </c>
      <c r="B2674" s="18" t="s">
        <v>683</v>
      </c>
      <c r="C2674" s="17"/>
      <c r="D2674" s="17"/>
      <c r="E2674" s="20" t="s">
        <v>684</v>
      </c>
      <c r="F2674" s="17"/>
      <c r="G2674" s="17"/>
    </row>
    <row r="2675" spans="1:7" ht="15" customHeight="1" x14ac:dyDescent="0.25">
      <c r="A2675" s="15" t="s">
        <v>685</v>
      </c>
      <c r="B2675" s="15" t="s">
        <v>686</v>
      </c>
      <c r="C2675" s="17"/>
      <c r="D2675" s="17"/>
      <c r="E2675" s="16" t="s">
        <v>687</v>
      </c>
      <c r="F2675" s="17"/>
      <c r="G2675" s="17"/>
    </row>
  </sheetData>
  <mergeCells count="19">
    <mergeCell ref="A1343:G1343"/>
    <mergeCell ref="A1248:G1248"/>
    <mergeCell ref="A1267:G1267"/>
    <mergeCell ref="A1276:G1276"/>
    <mergeCell ref="A1283:G1283"/>
    <mergeCell ref="A1290:G1290"/>
    <mergeCell ref="A1295:G1295"/>
    <mergeCell ref="A1202:G1202"/>
    <mergeCell ref="A1209:G1209"/>
    <mergeCell ref="A1214:G1214"/>
    <mergeCell ref="A1223:G1223"/>
    <mergeCell ref="A1227:G1227"/>
    <mergeCell ref="A1235:G1235"/>
    <mergeCell ref="A1:G1"/>
    <mergeCell ref="A2:G2"/>
    <mergeCell ref="A3:G3"/>
    <mergeCell ref="A5:G5"/>
    <mergeCell ref="A6:G6"/>
    <mergeCell ref="A1064:G106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PACCO-665</dc:creator>
  <cp:lastModifiedBy>PACCO-665</cp:lastModifiedBy>
  <cp:lastPrinted>2025-04-08T05:49:50Z</cp:lastPrinted>
  <dcterms:created xsi:type="dcterms:W3CDTF">2025-04-08T01:09:37Z</dcterms:created>
  <dcterms:modified xsi:type="dcterms:W3CDTF">2025-04-10T00:34:06Z</dcterms:modified>
</cp:coreProperties>
</file>