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June 2025\"/>
    </mc:Choice>
  </mc:AlternateContent>
  <bookViews>
    <workbookView xWindow="0" yWindow="0" windowWidth="4080" windowHeight="6465"/>
  </bookViews>
  <sheets>
    <sheet name="Final" sheetId="6" r:id="rId1"/>
  </sheets>
  <definedNames>
    <definedName name="_xlnm._FilterDatabase" localSheetId="0" hidden="1">Final!$A$8:$G$2805</definedName>
    <definedName name="_xlnm.Print_Area" localSheetId="0">Final!$A$1:$G$2805</definedName>
    <definedName name="_xlnm.Print_Titles" localSheetId="0">Final!$8:$8</definedName>
  </definedNames>
  <calcPr calcId="152511"/>
</workbook>
</file>

<file path=xl/calcChain.xml><?xml version="1.0" encoding="utf-8"?>
<calcChain xmlns="http://schemas.openxmlformats.org/spreadsheetml/2006/main">
  <c r="E2746" i="6" l="1"/>
  <c r="D2746" i="6"/>
  <c r="C2746" i="6"/>
  <c r="E2739" i="6"/>
  <c r="D2739" i="6"/>
  <c r="C2739" i="6"/>
  <c r="E2728" i="6"/>
  <c r="D2728" i="6"/>
  <c r="C2728" i="6"/>
  <c r="E2724" i="6"/>
  <c r="D2724" i="6"/>
  <c r="C2724" i="6"/>
  <c r="E2718" i="6"/>
  <c r="D2718" i="6"/>
  <c r="C2718" i="6"/>
  <c r="E2714" i="6"/>
  <c r="D2714" i="6"/>
  <c r="C2714" i="6"/>
  <c r="E2708" i="6"/>
  <c r="D2708" i="6"/>
  <c r="C2708" i="6"/>
  <c r="E2700" i="6"/>
  <c r="D2700" i="6"/>
  <c r="C2700" i="6"/>
  <c r="E2693" i="6"/>
  <c r="D2693" i="6"/>
  <c r="C2693" i="6"/>
  <c r="E2685" i="6"/>
  <c r="D2685" i="6"/>
  <c r="C2685" i="6"/>
  <c r="E2672" i="6"/>
  <c r="D2672" i="6"/>
  <c r="C2672" i="6"/>
  <c r="E2666" i="6"/>
  <c r="D2666" i="6"/>
  <c r="C2666" i="6"/>
  <c r="E2660" i="6"/>
  <c r="D2660" i="6"/>
  <c r="C2660" i="6"/>
  <c r="E2654" i="6"/>
  <c r="D2654" i="6"/>
  <c r="C2654" i="6"/>
  <c r="E2646" i="6"/>
  <c r="D2646" i="6"/>
  <c r="C2646" i="6"/>
  <c r="E2640" i="6"/>
  <c r="D2640" i="6"/>
  <c r="C2640" i="6"/>
  <c r="E2633" i="6"/>
  <c r="D2633" i="6"/>
  <c r="C2633" i="6"/>
  <c r="E2629" i="6"/>
  <c r="D2629" i="6"/>
  <c r="C2629" i="6"/>
  <c r="E2607" i="6"/>
  <c r="D2607" i="6"/>
  <c r="C2607" i="6"/>
  <c r="E2614" i="6"/>
  <c r="D2614" i="6"/>
  <c r="C2614" i="6"/>
  <c r="E2579" i="6"/>
  <c r="D2579" i="6"/>
  <c r="C2579" i="6"/>
  <c r="E2568" i="6"/>
  <c r="D2568" i="6"/>
  <c r="C2568" i="6"/>
  <c r="E2558" i="6"/>
  <c r="D2558" i="6"/>
  <c r="C2558" i="6"/>
  <c r="E2543" i="6"/>
  <c r="D2543" i="6"/>
  <c r="C2543" i="6"/>
  <c r="E2529" i="6"/>
  <c r="D2529" i="6"/>
  <c r="C2529" i="6"/>
  <c r="E2512" i="6"/>
  <c r="D2512" i="6"/>
  <c r="C2512" i="6"/>
  <c r="E2497" i="6"/>
  <c r="D2497" i="6"/>
  <c r="C2497" i="6"/>
  <c r="E2487" i="6"/>
  <c r="D2487" i="6"/>
  <c r="C2487" i="6"/>
  <c r="E2474" i="6"/>
  <c r="D2474" i="6"/>
  <c r="C2474" i="6"/>
  <c r="E2343" i="6"/>
  <c r="D2343" i="6"/>
  <c r="C2343" i="6"/>
  <c r="E2431" i="6"/>
  <c r="D2431" i="6"/>
  <c r="C2431" i="6"/>
  <c r="E2416" i="6"/>
  <c r="D2416" i="6"/>
  <c r="C2416" i="6"/>
  <c r="E2234" i="6"/>
  <c r="D2234" i="6"/>
  <c r="C2234" i="6"/>
  <c r="E2208" i="6"/>
  <c r="D2208" i="6"/>
  <c r="C2208" i="6"/>
  <c r="E2186" i="6"/>
  <c r="D2186" i="6"/>
  <c r="C2186" i="6"/>
  <c r="E2087" i="6"/>
  <c r="D2087" i="6"/>
  <c r="C2087" i="6"/>
  <c r="E2008" i="6"/>
  <c r="D2008" i="6"/>
  <c r="C2008" i="6"/>
  <c r="E1832" i="6"/>
  <c r="E1823" i="6" s="1"/>
  <c r="D1832" i="6"/>
  <c r="D1823" i="6" s="1"/>
  <c r="C1832" i="6"/>
  <c r="C1823" i="6" s="1"/>
  <c r="E1844" i="6"/>
  <c r="D1844" i="6"/>
  <c r="C1844" i="6"/>
  <c r="C1702" i="6"/>
  <c r="F1702" i="6" s="1"/>
  <c r="E1669" i="6"/>
  <c r="D1669" i="6"/>
  <c r="C1669" i="6"/>
  <c r="E1524" i="6"/>
  <c r="D1524" i="6"/>
  <c r="C1524" i="6"/>
  <c r="E1090" i="6"/>
  <c r="D1090" i="6"/>
  <c r="C1090" i="6"/>
  <c r="G1089" i="6"/>
  <c r="F1089" i="6"/>
  <c r="E1185" i="6"/>
  <c r="D1185" i="6"/>
  <c r="C1185" i="6"/>
  <c r="E1496" i="6"/>
  <c r="D1496" i="6"/>
  <c r="C1496" i="6"/>
  <c r="E1492" i="6"/>
  <c r="D1492" i="6"/>
  <c r="C1492" i="6"/>
  <c r="E1482" i="6"/>
  <c r="D1482" i="6"/>
  <c r="C1482" i="6"/>
  <c r="E1473" i="6"/>
  <c r="D1473" i="6"/>
  <c r="C1473" i="6"/>
  <c r="E1465" i="6"/>
  <c r="D1465" i="6"/>
  <c r="C1465" i="6"/>
  <c r="E1459" i="6"/>
  <c r="D1459" i="6"/>
  <c r="C1459" i="6"/>
  <c r="E1443" i="6"/>
  <c r="D1443" i="6"/>
  <c r="C1443" i="6"/>
  <c r="E1439" i="6"/>
  <c r="D1439" i="6"/>
  <c r="C1439" i="6"/>
  <c r="E1435" i="6"/>
  <c r="D1435" i="6"/>
  <c r="C1435" i="6"/>
  <c r="E1428" i="6"/>
  <c r="D1428" i="6"/>
  <c r="C1428" i="6"/>
  <c r="E1422" i="6"/>
  <c r="D1422" i="6"/>
  <c r="C1422" i="6"/>
  <c r="E1415" i="6"/>
  <c r="D1415" i="6"/>
  <c r="C1415" i="6"/>
  <c r="E1411" i="6"/>
  <c r="D1411" i="6"/>
  <c r="C1411" i="6"/>
  <c r="E1406" i="6"/>
  <c r="D1406" i="6"/>
  <c r="C1406" i="6"/>
  <c r="E1401" i="6"/>
  <c r="D1401" i="6"/>
  <c r="C1401" i="6"/>
  <c r="E1388" i="6"/>
  <c r="D1388" i="6"/>
  <c r="C1388" i="6"/>
  <c r="E1376" i="6"/>
  <c r="D1376" i="6"/>
  <c r="C1376" i="6"/>
  <c r="E1363" i="6"/>
  <c r="D1363" i="6"/>
  <c r="C1363" i="6"/>
  <c r="E1357" i="6"/>
  <c r="D1357" i="6"/>
  <c r="C1357" i="6"/>
  <c r="E1347" i="6"/>
  <c r="D1347" i="6"/>
  <c r="C1347" i="6"/>
  <c r="E1340" i="6"/>
  <c r="D1340" i="6"/>
  <c r="C1340" i="6"/>
  <c r="E1335" i="6"/>
  <c r="D1335" i="6"/>
  <c r="C1335" i="6"/>
  <c r="E1328" i="6"/>
  <c r="D1328" i="6"/>
  <c r="C1328" i="6"/>
  <c r="E1321" i="6"/>
  <c r="D1321" i="6"/>
  <c r="C1321" i="6"/>
  <c r="E1312" i="6"/>
  <c r="D1312" i="6"/>
  <c r="C1312" i="6"/>
  <c r="E1293" i="6"/>
  <c r="D1293" i="6"/>
  <c r="C1293" i="6"/>
  <c r="E1280" i="6"/>
  <c r="D1280" i="6"/>
  <c r="C1280" i="6"/>
  <c r="E1272" i="6"/>
  <c r="D1272" i="6"/>
  <c r="C1272" i="6"/>
  <c r="E1268" i="6"/>
  <c r="D1268" i="6"/>
  <c r="C1268" i="6"/>
  <c r="E1259" i="6"/>
  <c r="D1259" i="6"/>
  <c r="C1259" i="6"/>
  <c r="E1254" i="6"/>
  <c r="D1254" i="6"/>
  <c r="C1254" i="6"/>
  <c r="E1247" i="6"/>
  <c r="D1247" i="6"/>
  <c r="C1247" i="6"/>
  <c r="E1240" i="6"/>
  <c r="D1240" i="6"/>
  <c r="C1240" i="6"/>
  <c r="E1234" i="6"/>
  <c r="D1234" i="6"/>
  <c r="C1234" i="6"/>
  <c r="E1225" i="6"/>
  <c r="D1225" i="6"/>
  <c r="C1225" i="6"/>
  <c r="E1215" i="6"/>
  <c r="D1215" i="6"/>
  <c r="C1215" i="6"/>
  <c r="E1209" i="6"/>
  <c r="D1209" i="6"/>
  <c r="C1209" i="6"/>
  <c r="E1203" i="6"/>
  <c r="D1203" i="6"/>
  <c r="C1203" i="6"/>
  <c r="E1193" i="6"/>
  <c r="D1193" i="6"/>
  <c r="C1193" i="6"/>
  <c r="E1176" i="6"/>
  <c r="D1176" i="6"/>
  <c r="C1176" i="6"/>
  <c r="E1167" i="6"/>
  <c r="D1167" i="6"/>
  <c r="C1167" i="6"/>
  <c r="E1163" i="6"/>
  <c r="D1163" i="6"/>
  <c r="C1163" i="6"/>
  <c r="E1154" i="6"/>
  <c r="D1154" i="6"/>
  <c r="C1154" i="6"/>
  <c r="E1144" i="6"/>
  <c r="D1144" i="6"/>
  <c r="C1144" i="6"/>
  <c r="E1140" i="6"/>
  <c r="D1140" i="6"/>
  <c r="C1140" i="6"/>
  <c r="E1130" i="6"/>
  <c r="D1130" i="6"/>
  <c r="C1130" i="6"/>
  <c r="E1126" i="6"/>
  <c r="D1126" i="6"/>
  <c r="C1126" i="6"/>
  <c r="E1117" i="6"/>
  <c r="D1117" i="6"/>
  <c r="C1117" i="6"/>
  <c r="E1111" i="6"/>
  <c r="D1111" i="6"/>
  <c r="C1111" i="6"/>
  <c r="E1107" i="6"/>
  <c r="D1107" i="6"/>
  <c r="C1107" i="6"/>
  <c r="E1097" i="6"/>
  <c r="D1097" i="6"/>
  <c r="C1097" i="6"/>
  <c r="E996" i="6"/>
  <c r="D996" i="6"/>
  <c r="C996" i="6"/>
  <c r="E930" i="6"/>
  <c r="D930" i="6"/>
  <c r="C930" i="6"/>
  <c r="E828" i="6"/>
  <c r="D828" i="6"/>
  <c r="C828" i="6"/>
  <c r="E771" i="6"/>
  <c r="D771" i="6"/>
  <c r="C771" i="6"/>
  <c r="E802" i="6"/>
  <c r="D802" i="6"/>
  <c r="C802" i="6"/>
  <c r="E646" i="6"/>
  <c r="D646" i="6"/>
  <c r="C646" i="6"/>
  <c r="E560" i="6"/>
  <c r="D568" i="6"/>
  <c r="G568" i="6" s="1"/>
  <c r="C568" i="6"/>
  <c r="D561" i="6"/>
  <c r="G561" i="6" s="1"/>
  <c r="C561" i="6"/>
  <c r="E538" i="6"/>
  <c r="D538" i="6"/>
  <c r="C538" i="6"/>
  <c r="D376" i="6"/>
  <c r="G376" i="6" s="1"/>
  <c r="C376" i="6"/>
  <c r="D372" i="6"/>
  <c r="G372" i="6" s="1"/>
  <c r="C372" i="6"/>
  <c r="E366" i="6"/>
  <c r="D366" i="6"/>
  <c r="C366" i="6"/>
  <c r="E365" i="6"/>
  <c r="D365" i="6"/>
  <c r="C365" i="6"/>
  <c r="E391" i="6"/>
  <c r="D391" i="6"/>
  <c r="C391" i="6"/>
  <c r="E382" i="6"/>
  <c r="D382" i="6"/>
  <c r="C382" i="6"/>
  <c r="E210" i="6"/>
  <c r="D210" i="6"/>
  <c r="C210" i="6"/>
  <c r="E324" i="6"/>
  <c r="D324" i="6"/>
  <c r="C324" i="6"/>
  <c r="E317" i="6"/>
  <c r="D317" i="6"/>
  <c r="C317" i="6"/>
  <c r="E310" i="6"/>
  <c r="D310" i="6"/>
  <c r="C310" i="6"/>
  <c r="E303" i="6"/>
  <c r="D303" i="6"/>
  <c r="C303" i="6"/>
  <c r="E296" i="6"/>
  <c r="D296" i="6"/>
  <c r="C296" i="6"/>
  <c r="E289" i="6"/>
  <c r="D289" i="6"/>
  <c r="C289" i="6"/>
  <c r="E282" i="6"/>
  <c r="D282" i="6"/>
  <c r="C282" i="6"/>
  <c r="E275" i="6"/>
  <c r="D275" i="6"/>
  <c r="C275" i="6"/>
  <c r="E268" i="6"/>
  <c r="D268" i="6"/>
  <c r="C268" i="6"/>
  <c r="E261" i="6"/>
  <c r="D261" i="6"/>
  <c r="C261" i="6"/>
  <c r="E254" i="6"/>
  <c r="D254" i="6"/>
  <c r="C254" i="6"/>
  <c r="E247" i="6"/>
  <c r="D247" i="6"/>
  <c r="C247" i="6"/>
  <c r="E240" i="6"/>
  <c r="D240" i="6"/>
  <c r="C240" i="6"/>
  <c r="E233" i="6"/>
  <c r="D233" i="6"/>
  <c r="C233" i="6"/>
  <c r="E166" i="6"/>
  <c r="D166" i="6"/>
  <c r="C166" i="6"/>
  <c r="D119" i="6"/>
  <c r="G119" i="6" s="1"/>
  <c r="C119" i="6"/>
  <c r="D110" i="6"/>
  <c r="G110" i="6" s="1"/>
  <c r="C110" i="6"/>
  <c r="E107" i="6"/>
  <c r="E59" i="6"/>
  <c r="E45" i="6" s="1"/>
  <c r="D59" i="6"/>
  <c r="D45" i="6" s="1"/>
  <c r="C59" i="6"/>
  <c r="C45" i="6" s="1"/>
  <c r="G2796" i="6"/>
  <c r="F2796" i="6"/>
  <c r="G2795" i="6"/>
  <c r="F2795" i="6"/>
  <c r="G2794" i="6"/>
  <c r="F2794" i="6"/>
  <c r="G2792" i="6"/>
  <c r="F2792" i="6"/>
  <c r="G2791" i="6"/>
  <c r="F2791" i="6"/>
  <c r="G2790" i="6"/>
  <c r="F2790" i="6"/>
  <c r="G2789" i="6"/>
  <c r="F2789" i="6"/>
  <c r="G2788" i="6"/>
  <c r="F2788" i="6"/>
  <c r="G2786" i="6"/>
  <c r="F2786" i="6"/>
  <c r="G2785" i="6"/>
  <c r="F2785" i="6"/>
  <c r="G2783" i="6"/>
  <c r="F2783" i="6"/>
  <c r="G2782" i="6"/>
  <c r="F2782" i="6"/>
  <c r="G2780" i="6"/>
  <c r="F2780" i="6"/>
  <c r="G2779" i="6"/>
  <c r="F2779" i="6"/>
  <c r="G2777" i="6"/>
  <c r="F2777" i="6"/>
  <c r="G2776" i="6"/>
  <c r="F2776" i="6"/>
  <c r="G2774" i="6"/>
  <c r="F2774" i="6"/>
  <c r="G2773" i="6"/>
  <c r="F2773" i="6"/>
  <c r="G2771" i="6"/>
  <c r="F2771" i="6"/>
  <c r="G2770" i="6"/>
  <c r="F2770" i="6"/>
  <c r="G2768" i="6"/>
  <c r="F2768" i="6"/>
  <c r="G2767" i="6"/>
  <c r="F2767" i="6"/>
  <c r="G2765" i="6"/>
  <c r="F2765" i="6"/>
  <c r="G2764" i="6"/>
  <c r="F2764" i="6"/>
  <c r="G2762" i="6"/>
  <c r="F2762" i="6"/>
  <c r="G2761" i="6"/>
  <c r="F2761" i="6"/>
  <c r="G2759" i="6"/>
  <c r="F2759" i="6"/>
  <c r="G2758" i="6"/>
  <c r="F2758" i="6"/>
  <c r="G2756" i="6"/>
  <c r="F2756" i="6"/>
  <c r="G2755" i="6"/>
  <c r="F2755" i="6"/>
  <c r="G2753" i="6"/>
  <c r="F2753" i="6"/>
  <c r="G2752" i="6"/>
  <c r="F2752" i="6"/>
  <c r="G2751" i="6"/>
  <c r="F2751" i="6"/>
  <c r="G2749" i="6"/>
  <c r="F2749" i="6"/>
  <c r="G2748" i="6"/>
  <c r="F2748" i="6"/>
  <c r="G2745" i="6"/>
  <c r="F2745" i="6"/>
  <c r="G2744" i="6"/>
  <c r="F2744" i="6"/>
  <c r="G2743" i="6"/>
  <c r="F2743" i="6"/>
  <c r="G2742" i="6"/>
  <c r="F2742" i="6"/>
  <c r="G2738" i="6"/>
  <c r="F2738" i="6"/>
  <c r="G2737" i="6"/>
  <c r="F2737" i="6"/>
  <c r="G2736" i="6"/>
  <c r="F2736" i="6"/>
  <c r="G2732" i="6"/>
  <c r="F2732" i="6"/>
  <c r="G2731" i="6"/>
  <c r="F2731" i="6"/>
  <c r="G2730" i="6"/>
  <c r="F2730" i="6"/>
  <c r="G2727" i="6"/>
  <c r="G2728" i="6" s="1"/>
  <c r="F2727" i="6"/>
  <c r="F2728" i="6" s="1"/>
  <c r="G2723" i="6"/>
  <c r="F2723" i="6"/>
  <c r="G2722" i="6"/>
  <c r="F2722" i="6"/>
  <c r="G2721" i="6"/>
  <c r="F2721" i="6"/>
  <c r="G2717" i="6"/>
  <c r="G2718" i="6" s="1"/>
  <c r="F2717" i="6"/>
  <c r="F2718" i="6" s="1"/>
  <c r="G2713" i="6"/>
  <c r="F2713" i="6"/>
  <c r="G2712" i="6"/>
  <c r="F2712" i="6"/>
  <c r="G2711" i="6"/>
  <c r="F2711" i="6"/>
  <c r="G2707" i="6"/>
  <c r="F2707" i="6"/>
  <c r="G2706" i="6"/>
  <c r="F2706" i="6"/>
  <c r="G2705" i="6"/>
  <c r="F2705" i="6"/>
  <c r="G2704" i="6"/>
  <c r="F2704" i="6"/>
  <c r="G2703" i="6"/>
  <c r="F2703" i="6"/>
  <c r="G2699" i="6"/>
  <c r="F2699" i="6"/>
  <c r="G2698" i="6"/>
  <c r="F2698" i="6"/>
  <c r="G2697" i="6"/>
  <c r="F2697" i="6"/>
  <c r="G2696" i="6"/>
  <c r="F2696" i="6"/>
  <c r="G2692" i="6"/>
  <c r="F2692" i="6"/>
  <c r="G2691" i="6"/>
  <c r="F2691" i="6"/>
  <c r="G2688" i="6"/>
  <c r="F2688" i="6"/>
  <c r="G2687" i="6"/>
  <c r="F2687" i="6"/>
  <c r="G2684" i="6"/>
  <c r="F2684" i="6"/>
  <c r="G2683" i="6"/>
  <c r="F2683" i="6"/>
  <c r="G2682" i="6"/>
  <c r="F2682" i="6"/>
  <c r="G2681" i="6"/>
  <c r="F2681" i="6"/>
  <c r="G2680" i="6"/>
  <c r="F2680" i="6"/>
  <c r="G2679" i="6"/>
  <c r="F2679" i="6"/>
  <c r="G2678" i="6"/>
  <c r="F2678" i="6"/>
  <c r="G2677" i="6"/>
  <c r="F2677" i="6"/>
  <c r="G2676" i="6"/>
  <c r="F2676" i="6"/>
  <c r="G2675" i="6"/>
  <c r="F2675" i="6"/>
  <c r="G2671" i="6"/>
  <c r="F2671" i="6"/>
  <c r="G2670" i="6"/>
  <c r="F2670" i="6"/>
  <c r="G2669" i="6"/>
  <c r="F2669" i="6"/>
  <c r="G2665" i="6"/>
  <c r="F2665" i="6"/>
  <c r="G2664" i="6"/>
  <c r="F2664" i="6"/>
  <c r="G2663" i="6"/>
  <c r="F2663" i="6"/>
  <c r="G2659" i="6"/>
  <c r="F2659" i="6"/>
  <c r="G2658" i="6"/>
  <c r="F2658" i="6"/>
  <c r="G2657" i="6"/>
  <c r="F2657" i="6"/>
  <c r="G2653" i="6"/>
  <c r="F2653" i="6"/>
  <c r="G2652" i="6"/>
  <c r="F2652" i="6"/>
  <c r="G2651" i="6"/>
  <c r="F2651" i="6"/>
  <c r="G2650" i="6"/>
  <c r="F2650" i="6"/>
  <c r="G2649" i="6"/>
  <c r="F2649" i="6"/>
  <c r="G2645" i="6"/>
  <c r="F2645" i="6"/>
  <c r="G2644" i="6"/>
  <c r="F2644" i="6"/>
  <c r="G2643" i="6"/>
  <c r="F2643" i="6"/>
  <c r="G2639" i="6"/>
  <c r="F2639" i="6"/>
  <c r="G2638" i="6"/>
  <c r="F2638" i="6"/>
  <c r="G2637" i="6"/>
  <c r="F2637" i="6"/>
  <c r="G2636" i="6"/>
  <c r="F2636" i="6"/>
  <c r="G2632" i="6"/>
  <c r="G2633" i="6" s="1"/>
  <c r="F2632" i="6"/>
  <c r="F2633" i="6" s="1"/>
  <c r="G2628" i="6"/>
  <c r="F2628" i="6"/>
  <c r="G2627" i="6"/>
  <c r="F2627" i="6"/>
  <c r="G2626" i="6"/>
  <c r="F2626" i="6"/>
  <c r="G2625" i="6"/>
  <c r="F2625" i="6"/>
  <c r="G2624" i="6"/>
  <c r="F2624" i="6"/>
  <c r="G2623" i="6"/>
  <c r="F2623" i="6"/>
  <c r="G2622" i="6"/>
  <c r="F2622" i="6"/>
  <c r="G2619" i="6"/>
  <c r="F2619" i="6"/>
  <c r="G2618" i="6"/>
  <c r="F2618" i="6"/>
  <c r="G2617" i="6"/>
  <c r="F2617" i="6"/>
  <c r="G2616" i="6"/>
  <c r="F2616" i="6"/>
  <c r="G2613" i="6"/>
  <c r="F2613" i="6"/>
  <c r="G2612" i="6"/>
  <c r="F2612" i="6"/>
  <c r="G2611" i="6"/>
  <c r="F2611" i="6"/>
  <c r="G2610" i="6"/>
  <c r="F2610" i="6"/>
  <c r="G2606" i="6"/>
  <c r="F2606" i="6"/>
  <c r="G2605" i="6"/>
  <c r="F2605" i="6"/>
  <c r="G2604" i="6"/>
  <c r="F2604" i="6"/>
  <c r="G2603" i="6"/>
  <c r="F2603" i="6"/>
  <c r="G2602" i="6"/>
  <c r="F2602" i="6"/>
  <c r="G2601" i="6"/>
  <c r="F2601" i="6"/>
  <c r="G2600" i="6"/>
  <c r="F2600" i="6"/>
  <c r="G2599" i="6"/>
  <c r="F2599" i="6"/>
  <c r="G2598" i="6"/>
  <c r="F2598" i="6"/>
  <c r="G2595" i="6"/>
  <c r="F2595" i="6"/>
  <c r="G2594" i="6"/>
  <c r="F2594" i="6"/>
  <c r="G2593" i="6"/>
  <c r="F2593" i="6"/>
  <c r="G2592" i="6"/>
  <c r="F2592" i="6"/>
  <c r="G2591" i="6"/>
  <c r="F2591" i="6"/>
  <c r="G2590" i="6"/>
  <c r="F2590" i="6"/>
  <c r="G2589" i="6"/>
  <c r="F2589" i="6"/>
  <c r="G2588" i="6"/>
  <c r="F2588" i="6"/>
  <c r="G2587" i="6"/>
  <c r="F2587" i="6"/>
  <c r="G2585" i="6"/>
  <c r="F2585" i="6"/>
  <c r="G2584" i="6"/>
  <c r="F2584" i="6"/>
  <c r="G2582" i="6"/>
  <c r="F2582" i="6"/>
  <c r="G2581" i="6"/>
  <c r="F2581" i="6"/>
  <c r="G2578" i="6"/>
  <c r="F2578" i="6"/>
  <c r="G2577" i="6"/>
  <c r="F2577" i="6"/>
  <c r="G2576" i="6"/>
  <c r="F2576" i="6"/>
  <c r="G2575" i="6"/>
  <c r="F2575" i="6"/>
  <c r="G2574" i="6"/>
  <c r="F2574" i="6"/>
  <c r="G2573" i="6"/>
  <c r="F2573" i="6"/>
  <c r="G2572" i="6"/>
  <c r="F2572" i="6"/>
  <c r="G2571" i="6"/>
  <c r="F2571" i="6"/>
  <c r="G2567" i="6"/>
  <c r="F2567" i="6"/>
  <c r="G2566" i="6"/>
  <c r="F2566" i="6"/>
  <c r="G2565" i="6"/>
  <c r="F2565" i="6"/>
  <c r="G2564" i="6"/>
  <c r="F2564" i="6"/>
  <c r="G2563" i="6"/>
  <c r="F2563" i="6"/>
  <c r="G2562" i="6"/>
  <c r="F2562" i="6"/>
  <c r="G2561" i="6"/>
  <c r="F2561" i="6"/>
  <c r="G2557" i="6"/>
  <c r="F2557" i="6"/>
  <c r="G2556" i="6"/>
  <c r="F2556" i="6"/>
  <c r="G2555" i="6"/>
  <c r="F2555" i="6"/>
  <c r="G2554" i="6"/>
  <c r="F2554" i="6"/>
  <c r="G2553" i="6"/>
  <c r="F2553" i="6"/>
  <c r="G2552" i="6"/>
  <c r="F2552" i="6"/>
  <c r="G2551" i="6"/>
  <c r="F2551" i="6"/>
  <c r="G2550" i="6"/>
  <c r="F2550" i="6"/>
  <c r="G2549" i="6"/>
  <c r="F2549" i="6"/>
  <c r="G2548" i="6"/>
  <c r="F2548" i="6"/>
  <c r="G2547" i="6"/>
  <c r="F2547" i="6"/>
  <c r="G2546" i="6"/>
  <c r="F2546" i="6"/>
  <c r="G2542" i="6"/>
  <c r="F2542" i="6"/>
  <c r="G2541" i="6"/>
  <c r="F2541" i="6"/>
  <c r="G2540" i="6"/>
  <c r="F2540" i="6"/>
  <c r="G2539" i="6"/>
  <c r="F2539" i="6"/>
  <c r="G2538" i="6"/>
  <c r="F2538" i="6"/>
  <c r="G2537" i="6"/>
  <c r="F2537" i="6"/>
  <c r="G2536" i="6"/>
  <c r="F2536" i="6"/>
  <c r="G2535" i="6"/>
  <c r="F2535" i="6"/>
  <c r="G2534" i="6"/>
  <c r="F2534" i="6"/>
  <c r="G2533" i="6"/>
  <c r="F2533" i="6"/>
  <c r="G2532" i="6"/>
  <c r="F2532" i="6"/>
  <c r="G2528" i="6"/>
  <c r="F2528" i="6"/>
  <c r="G2527" i="6"/>
  <c r="F2527" i="6"/>
  <c r="G2526" i="6"/>
  <c r="F2526" i="6"/>
  <c r="G2525" i="6"/>
  <c r="F2525" i="6"/>
  <c r="G2524" i="6"/>
  <c r="F2524" i="6"/>
  <c r="G2523" i="6"/>
  <c r="F2523" i="6"/>
  <c r="G2522" i="6"/>
  <c r="F2522" i="6"/>
  <c r="G2521" i="6"/>
  <c r="F2521" i="6"/>
  <c r="G2520" i="6"/>
  <c r="F2520" i="6"/>
  <c r="G2519" i="6"/>
  <c r="F2519" i="6"/>
  <c r="G2518" i="6"/>
  <c r="F2518" i="6"/>
  <c r="G2517" i="6"/>
  <c r="F2517" i="6"/>
  <c r="G2516" i="6"/>
  <c r="F2516" i="6"/>
  <c r="G2515" i="6"/>
  <c r="F2515" i="6"/>
  <c r="G2511" i="6"/>
  <c r="F2511" i="6"/>
  <c r="G2510" i="6"/>
  <c r="F2510" i="6"/>
  <c r="G2509" i="6"/>
  <c r="F2509" i="6"/>
  <c r="G2508" i="6"/>
  <c r="F2508" i="6"/>
  <c r="G2507" i="6"/>
  <c r="F2507" i="6"/>
  <c r="G2506" i="6"/>
  <c r="F2506" i="6"/>
  <c r="G2505" i="6"/>
  <c r="F2505" i="6"/>
  <c r="G2504" i="6"/>
  <c r="F2504" i="6"/>
  <c r="G2503" i="6"/>
  <c r="F2503" i="6"/>
  <c r="G2502" i="6"/>
  <c r="F2502" i="6"/>
  <c r="G2501" i="6"/>
  <c r="F2501" i="6"/>
  <c r="G2500" i="6"/>
  <c r="F2500" i="6"/>
  <c r="G2496" i="6"/>
  <c r="F2496" i="6"/>
  <c r="G2495" i="6"/>
  <c r="F2495" i="6"/>
  <c r="G2494" i="6"/>
  <c r="F2494" i="6"/>
  <c r="G2493" i="6"/>
  <c r="F2493" i="6"/>
  <c r="G2492" i="6"/>
  <c r="F2492" i="6"/>
  <c r="G2491" i="6"/>
  <c r="F2491" i="6"/>
  <c r="G2490" i="6"/>
  <c r="F2490" i="6"/>
  <c r="G2486" i="6"/>
  <c r="F2486" i="6"/>
  <c r="G2485" i="6"/>
  <c r="F2485" i="6"/>
  <c r="G2484" i="6"/>
  <c r="F2484" i="6"/>
  <c r="G2483" i="6"/>
  <c r="F2483" i="6"/>
  <c r="G2482" i="6"/>
  <c r="F2482" i="6"/>
  <c r="G2481" i="6"/>
  <c r="F2481" i="6"/>
  <c r="G2480" i="6"/>
  <c r="F2480" i="6"/>
  <c r="G2479" i="6"/>
  <c r="F2479" i="6"/>
  <c r="G2478" i="6"/>
  <c r="F2478" i="6"/>
  <c r="G2477" i="6"/>
  <c r="F2477" i="6"/>
  <c r="G2473" i="6"/>
  <c r="F2473" i="6"/>
  <c r="G2472" i="6"/>
  <c r="F2472" i="6"/>
  <c r="G2471" i="6"/>
  <c r="F2471" i="6"/>
  <c r="G2470" i="6"/>
  <c r="F2470" i="6"/>
  <c r="G2469" i="6"/>
  <c r="F2469" i="6"/>
  <c r="G2468" i="6"/>
  <c r="F2468" i="6"/>
  <c r="G2467" i="6"/>
  <c r="F2467" i="6"/>
  <c r="G2466" i="6"/>
  <c r="F2466" i="6"/>
  <c r="G2463" i="6"/>
  <c r="F2463" i="6"/>
  <c r="G2462" i="6"/>
  <c r="F2462" i="6"/>
  <c r="G2460" i="6"/>
  <c r="F2460" i="6"/>
  <c r="G2459" i="6"/>
  <c r="F2459" i="6"/>
  <c r="G2458" i="6"/>
  <c r="F2458" i="6"/>
  <c r="G2457" i="6"/>
  <c r="F2457" i="6"/>
  <c r="G2455" i="6"/>
  <c r="F2455" i="6"/>
  <c r="G2454" i="6"/>
  <c r="F2454" i="6"/>
  <c r="G2453" i="6"/>
  <c r="F2453" i="6"/>
  <c r="G2452" i="6"/>
  <c r="F2452" i="6"/>
  <c r="G2451" i="6"/>
  <c r="F2451" i="6"/>
  <c r="G2414" i="6"/>
  <c r="F2414" i="6"/>
  <c r="G2413" i="6"/>
  <c r="F2413" i="6"/>
  <c r="G2412" i="6"/>
  <c r="F2412" i="6"/>
  <c r="G2411" i="6"/>
  <c r="F2411" i="6"/>
  <c r="G2410" i="6"/>
  <c r="F2410" i="6"/>
  <c r="G2409" i="6"/>
  <c r="F2409" i="6"/>
  <c r="G2408" i="6"/>
  <c r="F2408" i="6"/>
  <c r="G2407" i="6"/>
  <c r="F2407" i="6"/>
  <c r="G2406" i="6"/>
  <c r="F2406" i="6"/>
  <c r="G2405" i="6"/>
  <c r="F2405" i="6"/>
  <c r="G2404" i="6"/>
  <c r="F2404" i="6"/>
  <c r="G2403" i="6"/>
  <c r="F2403" i="6"/>
  <c r="G2402" i="6"/>
  <c r="F2402" i="6"/>
  <c r="G2449" i="6"/>
  <c r="F2449" i="6"/>
  <c r="G2448" i="6"/>
  <c r="F2448" i="6"/>
  <c r="G2447" i="6"/>
  <c r="F2447" i="6"/>
  <c r="G2446" i="6"/>
  <c r="F2446" i="6"/>
  <c r="G2445" i="6"/>
  <c r="F2445" i="6"/>
  <c r="G2444" i="6"/>
  <c r="F2444" i="6"/>
  <c r="G2443" i="6"/>
  <c r="F2443" i="6"/>
  <c r="G2442" i="6"/>
  <c r="F2442" i="6"/>
  <c r="G2441" i="6"/>
  <c r="F2441" i="6"/>
  <c r="G2440" i="6"/>
  <c r="F2440" i="6"/>
  <c r="G2439" i="6"/>
  <c r="F2439" i="6"/>
  <c r="G2438" i="6"/>
  <c r="F2438" i="6"/>
  <c r="G2437" i="6"/>
  <c r="F2437" i="6"/>
  <c r="G2436" i="6"/>
  <c r="F2436" i="6"/>
  <c r="G2435" i="6"/>
  <c r="F2435" i="6"/>
  <c r="G2434" i="6"/>
  <c r="F2434" i="6"/>
  <c r="G2433" i="6"/>
  <c r="F2433" i="6"/>
  <c r="G2432" i="6"/>
  <c r="F2432" i="6"/>
  <c r="G2429" i="6"/>
  <c r="F2429" i="6"/>
  <c r="G2428" i="6"/>
  <c r="F2428" i="6"/>
  <c r="G2427" i="6"/>
  <c r="F2427" i="6"/>
  <c r="G2426" i="6"/>
  <c r="F2426" i="6"/>
  <c r="G2425" i="6"/>
  <c r="F2425" i="6"/>
  <c r="G2424" i="6"/>
  <c r="F2424" i="6"/>
  <c r="G2423" i="6"/>
  <c r="F2423" i="6"/>
  <c r="G2422" i="6"/>
  <c r="F2422" i="6"/>
  <c r="G2421" i="6"/>
  <c r="F2421" i="6"/>
  <c r="G2420" i="6"/>
  <c r="F2420" i="6"/>
  <c r="G2419" i="6"/>
  <c r="F2419" i="6"/>
  <c r="G2418" i="6"/>
  <c r="F2418" i="6"/>
  <c r="G2417" i="6"/>
  <c r="F2417" i="6"/>
  <c r="G2401" i="6"/>
  <c r="F2401" i="6"/>
  <c r="G2400" i="6"/>
  <c r="F2400" i="6"/>
  <c r="G2399" i="6"/>
  <c r="F2399" i="6"/>
  <c r="G2398" i="6"/>
  <c r="F2398" i="6"/>
  <c r="G2397" i="6"/>
  <c r="F2397" i="6"/>
  <c r="G2396" i="6"/>
  <c r="F2396" i="6"/>
  <c r="G2395" i="6"/>
  <c r="F2395" i="6"/>
  <c r="G2394" i="6"/>
  <c r="F2394" i="6"/>
  <c r="G2393" i="6"/>
  <c r="F2393" i="6"/>
  <c r="G2392" i="6"/>
  <c r="F2392" i="6"/>
  <c r="G2391" i="6"/>
  <c r="F2391" i="6"/>
  <c r="G2390" i="6"/>
  <c r="F2390" i="6"/>
  <c r="G2389" i="6"/>
  <c r="F2389" i="6"/>
  <c r="G2388" i="6"/>
  <c r="F2388" i="6"/>
  <c r="G2387" i="6"/>
  <c r="F2387" i="6"/>
  <c r="G2386" i="6"/>
  <c r="F2386" i="6"/>
  <c r="G2385" i="6"/>
  <c r="F2385" i="6"/>
  <c r="G2384" i="6"/>
  <c r="F2384" i="6"/>
  <c r="G2383" i="6"/>
  <c r="F2383" i="6"/>
  <c r="G2382" i="6"/>
  <c r="F2382" i="6"/>
  <c r="G2381" i="6"/>
  <c r="F2381" i="6"/>
  <c r="G2380" i="6"/>
  <c r="F2380" i="6"/>
  <c r="G2379" i="6"/>
  <c r="F2379" i="6"/>
  <c r="G2378" i="6"/>
  <c r="F2378" i="6"/>
  <c r="G2377" i="6"/>
  <c r="F2377" i="6"/>
  <c r="G2376" i="6"/>
  <c r="F2376" i="6"/>
  <c r="G2375" i="6"/>
  <c r="F2375" i="6"/>
  <c r="G2374" i="6"/>
  <c r="F2374" i="6"/>
  <c r="G2373" i="6"/>
  <c r="F2373" i="6"/>
  <c r="G2372" i="6"/>
  <c r="F2372" i="6"/>
  <c r="G2371" i="6"/>
  <c r="F2371" i="6"/>
  <c r="G2370" i="6"/>
  <c r="F2370" i="6"/>
  <c r="G2369" i="6"/>
  <c r="F2369" i="6"/>
  <c r="G2368" i="6"/>
  <c r="F2368" i="6"/>
  <c r="G2367" i="6"/>
  <c r="F2367" i="6"/>
  <c r="G2366" i="6"/>
  <c r="F2366" i="6"/>
  <c r="G2365" i="6"/>
  <c r="F2365" i="6"/>
  <c r="G2364" i="6"/>
  <c r="F2364" i="6"/>
  <c r="G2363" i="6"/>
  <c r="F2363" i="6"/>
  <c r="G2362" i="6"/>
  <c r="F2362" i="6"/>
  <c r="G2361" i="6"/>
  <c r="F2361" i="6"/>
  <c r="G2360" i="6"/>
  <c r="F2360" i="6"/>
  <c r="G2359" i="6"/>
  <c r="F2359" i="6"/>
  <c r="G2358" i="6"/>
  <c r="F2358" i="6"/>
  <c r="G2357" i="6"/>
  <c r="F2357" i="6"/>
  <c r="G2356" i="6"/>
  <c r="F2356" i="6"/>
  <c r="G2355" i="6"/>
  <c r="F2355" i="6"/>
  <c r="G2354" i="6"/>
  <c r="F2354" i="6"/>
  <c r="G2353" i="6"/>
  <c r="F2353" i="6"/>
  <c r="G2352" i="6"/>
  <c r="F2352" i="6"/>
  <c r="G2351" i="6"/>
  <c r="F2351" i="6"/>
  <c r="G2350" i="6"/>
  <c r="F2350" i="6"/>
  <c r="G2349" i="6"/>
  <c r="F2349" i="6"/>
  <c r="G2348" i="6"/>
  <c r="F2348" i="6"/>
  <c r="G2347" i="6"/>
  <c r="F2347" i="6"/>
  <c r="G2346" i="6"/>
  <c r="F2346" i="6"/>
  <c r="G2345" i="6"/>
  <c r="F2345" i="6"/>
  <c r="G2344" i="6"/>
  <c r="F2344" i="6"/>
  <c r="G2342" i="6"/>
  <c r="F2342" i="6"/>
  <c r="G2340" i="6"/>
  <c r="F2340" i="6"/>
  <c r="G2339" i="6"/>
  <c r="F2339" i="6"/>
  <c r="G2338" i="6"/>
  <c r="F2338" i="6"/>
  <c r="G2337" i="6"/>
  <c r="F2337" i="6"/>
  <c r="G2336" i="6"/>
  <c r="F2336" i="6"/>
  <c r="G2335" i="6"/>
  <c r="F2335" i="6"/>
  <c r="G2334" i="6"/>
  <c r="F2334" i="6"/>
  <c r="G2333" i="6"/>
  <c r="F2333" i="6"/>
  <c r="G2331" i="6"/>
  <c r="F2331" i="6"/>
  <c r="G2330" i="6"/>
  <c r="F2330" i="6"/>
  <c r="G2329" i="6"/>
  <c r="F2329" i="6"/>
  <c r="G2328" i="6"/>
  <c r="F2328" i="6"/>
  <c r="G2327" i="6"/>
  <c r="F2327" i="6"/>
  <c r="G2326" i="6"/>
  <c r="F2326" i="6"/>
  <c r="G2325" i="6"/>
  <c r="F2325" i="6"/>
  <c r="G2324" i="6"/>
  <c r="F2324" i="6"/>
  <c r="G2323" i="6"/>
  <c r="F2323" i="6"/>
  <c r="G2322" i="6"/>
  <c r="F2322" i="6"/>
  <c r="G2321" i="6"/>
  <c r="F2321" i="6"/>
  <c r="G2320" i="6"/>
  <c r="F2320" i="6"/>
  <c r="G2319" i="6"/>
  <c r="F2319" i="6"/>
  <c r="G2318" i="6"/>
  <c r="F2318" i="6"/>
  <c r="G2317" i="6"/>
  <c r="F2317" i="6"/>
  <c r="G2316" i="6"/>
  <c r="F2316" i="6"/>
  <c r="G2314" i="6"/>
  <c r="F2314" i="6"/>
  <c r="G2313" i="6"/>
  <c r="F2313" i="6"/>
  <c r="G2312" i="6"/>
  <c r="F2312" i="6"/>
  <c r="G2311" i="6"/>
  <c r="F2311" i="6"/>
  <c r="G2310" i="6"/>
  <c r="F2310" i="6"/>
  <c r="G2309" i="6"/>
  <c r="F2309" i="6"/>
  <c r="G2308" i="6"/>
  <c r="F2308" i="6"/>
  <c r="G2307" i="6"/>
  <c r="F2307" i="6"/>
  <c r="G2306" i="6"/>
  <c r="F2306" i="6"/>
  <c r="G2305" i="6"/>
  <c r="F2305" i="6"/>
  <c r="G2304" i="6"/>
  <c r="F2304" i="6"/>
  <c r="G2303" i="6"/>
  <c r="F2303" i="6"/>
  <c r="G2302" i="6"/>
  <c r="F2302" i="6"/>
  <c r="G2301" i="6"/>
  <c r="F2301" i="6"/>
  <c r="G2300" i="6"/>
  <c r="F2300" i="6"/>
  <c r="G2299" i="6"/>
  <c r="F2299" i="6"/>
  <c r="G2298" i="6"/>
  <c r="F2298" i="6"/>
  <c r="G2296" i="6"/>
  <c r="F2296" i="6"/>
  <c r="G2295" i="6"/>
  <c r="F2295" i="6"/>
  <c r="G2294" i="6"/>
  <c r="F2294" i="6"/>
  <c r="G2293" i="6"/>
  <c r="F2293" i="6"/>
  <c r="G2292" i="6"/>
  <c r="F2292" i="6"/>
  <c r="G2291" i="6"/>
  <c r="F2291" i="6"/>
  <c r="G2290" i="6"/>
  <c r="F2290" i="6"/>
  <c r="G2289" i="6"/>
  <c r="F2289" i="6"/>
  <c r="G2288" i="6"/>
  <c r="F2288" i="6"/>
  <c r="G2287" i="6"/>
  <c r="F2287" i="6"/>
  <c r="G2286" i="6"/>
  <c r="F2286" i="6"/>
  <c r="G2285" i="6"/>
  <c r="F2285" i="6"/>
  <c r="G2284" i="6"/>
  <c r="F2284" i="6"/>
  <c r="G2283" i="6"/>
  <c r="F2283" i="6"/>
  <c r="G2282" i="6"/>
  <c r="F2282" i="6"/>
  <c r="G2281" i="6"/>
  <c r="F2281" i="6"/>
  <c r="G2280" i="6"/>
  <c r="F2280" i="6"/>
  <c r="G2279" i="6"/>
  <c r="F2279" i="6"/>
  <c r="G2278" i="6"/>
  <c r="F2278" i="6"/>
  <c r="G2277" i="6"/>
  <c r="F2277" i="6"/>
  <c r="G2276" i="6"/>
  <c r="F2276" i="6"/>
  <c r="G2275" i="6"/>
  <c r="F2275" i="6"/>
  <c r="G2274" i="6"/>
  <c r="F2274" i="6"/>
  <c r="G2273" i="6"/>
  <c r="F2273" i="6"/>
  <c r="G2272" i="6"/>
  <c r="F2272" i="6"/>
  <c r="G2271" i="6"/>
  <c r="F2271" i="6"/>
  <c r="G2270" i="6"/>
  <c r="F2270" i="6"/>
  <c r="G2269" i="6"/>
  <c r="F2269" i="6"/>
  <c r="G2268" i="6"/>
  <c r="F2268" i="6"/>
  <c r="G2266" i="6"/>
  <c r="F2266" i="6"/>
  <c r="G2265" i="6"/>
  <c r="F2265" i="6"/>
  <c r="G2264" i="6"/>
  <c r="F2264" i="6"/>
  <c r="G2263" i="6"/>
  <c r="F2263" i="6"/>
  <c r="G2262" i="6"/>
  <c r="F2262" i="6"/>
  <c r="G2261" i="6"/>
  <c r="F2261" i="6"/>
  <c r="G2260" i="6"/>
  <c r="F2260" i="6"/>
  <c r="G2259" i="6"/>
  <c r="F2259" i="6"/>
  <c r="G2258" i="6"/>
  <c r="F2258" i="6"/>
  <c r="G2257" i="6"/>
  <c r="F2257" i="6"/>
  <c r="G2256" i="6"/>
  <c r="F2256" i="6"/>
  <c r="G2255" i="6"/>
  <c r="F2255" i="6"/>
  <c r="G2254" i="6"/>
  <c r="F2254" i="6"/>
  <c r="G2253" i="6"/>
  <c r="F2253" i="6"/>
  <c r="G2252" i="6"/>
  <c r="F2252" i="6"/>
  <c r="G2251" i="6"/>
  <c r="F2251" i="6"/>
  <c r="G2250" i="6"/>
  <c r="F2250" i="6"/>
  <c r="G2249" i="6"/>
  <c r="F2249" i="6"/>
  <c r="G2248" i="6"/>
  <c r="F2248" i="6"/>
  <c r="G2247" i="6"/>
  <c r="F2247" i="6"/>
  <c r="G2246" i="6"/>
  <c r="F2246" i="6"/>
  <c r="G2245" i="6"/>
  <c r="F2245" i="6"/>
  <c r="G2244" i="6"/>
  <c r="F2244" i="6"/>
  <c r="G2243" i="6"/>
  <c r="F2243" i="6"/>
  <c r="G2242" i="6"/>
  <c r="F2242" i="6"/>
  <c r="G2241" i="6"/>
  <c r="F2241" i="6"/>
  <c r="G2240" i="6"/>
  <c r="F2240" i="6"/>
  <c r="G2239" i="6"/>
  <c r="F2239" i="6"/>
  <c r="G2238" i="6"/>
  <c r="F2238" i="6"/>
  <c r="G2237" i="6"/>
  <c r="F2237" i="6"/>
  <c r="G2236" i="6"/>
  <c r="F2236" i="6"/>
  <c r="G2235" i="6"/>
  <c r="F2235" i="6"/>
  <c r="G2232" i="6"/>
  <c r="F2232" i="6"/>
  <c r="G2231" i="6"/>
  <c r="F2231" i="6"/>
  <c r="G2230" i="6"/>
  <c r="F2230" i="6"/>
  <c r="G2229" i="6"/>
  <c r="F2229" i="6"/>
  <c r="G2228" i="6"/>
  <c r="F2228" i="6"/>
  <c r="G2227" i="6"/>
  <c r="F2227" i="6"/>
  <c r="G2226" i="6"/>
  <c r="F2226" i="6"/>
  <c r="G2225" i="6"/>
  <c r="F2225" i="6"/>
  <c r="G2224" i="6"/>
  <c r="F2224" i="6"/>
  <c r="G2223" i="6"/>
  <c r="F2223" i="6"/>
  <c r="G2222" i="6"/>
  <c r="F2222" i="6"/>
  <c r="G2221" i="6"/>
  <c r="F2221" i="6"/>
  <c r="G2220" i="6"/>
  <c r="F2220" i="6"/>
  <c r="G2219" i="6"/>
  <c r="F2219" i="6"/>
  <c r="G2218" i="6"/>
  <c r="F2218" i="6"/>
  <c r="G2217" i="6"/>
  <c r="F2217" i="6"/>
  <c r="G2216" i="6"/>
  <c r="F2216" i="6"/>
  <c r="G2215" i="6"/>
  <c r="F2215" i="6"/>
  <c r="G2214" i="6"/>
  <c r="F2214" i="6"/>
  <c r="G2213" i="6"/>
  <c r="F2213" i="6"/>
  <c r="G2212" i="6"/>
  <c r="F2212" i="6"/>
  <c r="G2211" i="6"/>
  <c r="F2211" i="6"/>
  <c r="G2210" i="6"/>
  <c r="F2210" i="6"/>
  <c r="G2209" i="6"/>
  <c r="F2209" i="6"/>
  <c r="G2206" i="6"/>
  <c r="F2206" i="6"/>
  <c r="G2205" i="6"/>
  <c r="F2205" i="6"/>
  <c r="G2204" i="6"/>
  <c r="F2204" i="6"/>
  <c r="G2203" i="6"/>
  <c r="F2203" i="6"/>
  <c r="G2202" i="6"/>
  <c r="F2202" i="6"/>
  <c r="G2201" i="6"/>
  <c r="F2201" i="6"/>
  <c r="G2200" i="6"/>
  <c r="F2200" i="6"/>
  <c r="G2199" i="6"/>
  <c r="F2199" i="6"/>
  <c r="G2198" i="6"/>
  <c r="F2198" i="6"/>
  <c r="G2197" i="6"/>
  <c r="F2197" i="6"/>
  <c r="G2196" i="6"/>
  <c r="F2196" i="6"/>
  <c r="G2195" i="6"/>
  <c r="F2195" i="6"/>
  <c r="G2194" i="6"/>
  <c r="F2194" i="6"/>
  <c r="G2193" i="6"/>
  <c r="F2193" i="6"/>
  <c r="G2192" i="6"/>
  <c r="F2192" i="6"/>
  <c r="G2191" i="6"/>
  <c r="F2191" i="6"/>
  <c r="G2190" i="6"/>
  <c r="F2190" i="6"/>
  <c r="G2189" i="6"/>
  <c r="F2189" i="6"/>
  <c r="G2188" i="6"/>
  <c r="F2188" i="6"/>
  <c r="G2187" i="6"/>
  <c r="F2187" i="6"/>
  <c r="G2185" i="6"/>
  <c r="F2185" i="6"/>
  <c r="G2183" i="6"/>
  <c r="F2183" i="6"/>
  <c r="G2182" i="6"/>
  <c r="F2182" i="6"/>
  <c r="G2181" i="6"/>
  <c r="F2181" i="6"/>
  <c r="G2180" i="6"/>
  <c r="F2180" i="6"/>
  <c r="G2179" i="6"/>
  <c r="F2179" i="6"/>
  <c r="G2178" i="6"/>
  <c r="F2178" i="6"/>
  <c r="G2177" i="6"/>
  <c r="F2177" i="6"/>
  <c r="G2176" i="6"/>
  <c r="F2176" i="6"/>
  <c r="G2175" i="6"/>
  <c r="F2175" i="6"/>
  <c r="G2174" i="6"/>
  <c r="F2174" i="6"/>
  <c r="G2173" i="6"/>
  <c r="F2173" i="6"/>
  <c r="G2172" i="6"/>
  <c r="F2172" i="6"/>
  <c r="G2171" i="6"/>
  <c r="F2171" i="6"/>
  <c r="G2170" i="6"/>
  <c r="F2170" i="6"/>
  <c r="G2169" i="6"/>
  <c r="F2169" i="6"/>
  <c r="G2168" i="6"/>
  <c r="F2168" i="6"/>
  <c r="G2167" i="6"/>
  <c r="F2167" i="6"/>
  <c r="G2166" i="6"/>
  <c r="F2166" i="6"/>
  <c r="G2165" i="6"/>
  <c r="F2165" i="6"/>
  <c r="G2163" i="6"/>
  <c r="F2163" i="6"/>
  <c r="G2162" i="6"/>
  <c r="F2162" i="6"/>
  <c r="G2161" i="6"/>
  <c r="F2161" i="6"/>
  <c r="G2160" i="6"/>
  <c r="F2160" i="6"/>
  <c r="G2159" i="6"/>
  <c r="F2159" i="6"/>
  <c r="G2158" i="6"/>
  <c r="F2158" i="6"/>
  <c r="G2157" i="6"/>
  <c r="F2157" i="6"/>
  <c r="G2156" i="6"/>
  <c r="F2156" i="6"/>
  <c r="G2155" i="6"/>
  <c r="F2155" i="6"/>
  <c r="G2154" i="6"/>
  <c r="F2154" i="6"/>
  <c r="G2152" i="6"/>
  <c r="F2152" i="6"/>
  <c r="G2151" i="6"/>
  <c r="F2151" i="6"/>
  <c r="G2150" i="6"/>
  <c r="F2150" i="6"/>
  <c r="G2149" i="6"/>
  <c r="F2149" i="6"/>
  <c r="G2148" i="6"/>
  <c r="F2148" i="6"/>
  <c r="G2147" i="6"/>
  <c r="F2147" i="6"/>
  <c r="G2146" i="6"/>
  <c r="F2146" i="6"/>
  <c r="G2145" i="6"/>
  <c r="F2145" i="6"/>
  <c r="G2144" i="6"/>
  <c r="F2144" i="6"/>
  <c r="G2143" i="6"/>
  <c r="F2143" i="6"/>
  <c r="G2142" i="6"/>
  <c r="F2142" i="6"/>
  <c r="G2141" i="6"/>
  <c r="F2141" i="6"/>
  <c r="G2140" i="6"/>
  <c r="F2140" i="6"/>
  <c r="G2139" i="6"/>
  <c r="F2139" i="6"/>
  <c r="G2137" i="6"/>
  <c r="F2137" i="6"/>
  <c r="G2136" i="6"/>
  <c r="F2136" i="6"/>
  <c r="G2135" i="6"/>
  <c r="F2135" i="6"/>
  <c r="G2134" i="6"/>
  <c r="F2134" i="6"/>
  <c r="G2133" i="6"/>
  <c r="F2133" i="6"/>
  <c r="G2132" i="6"/>
  <c r="F2132" i="6"/>
  <c r="G2131" i="6"/>
  <c r="F2131" i="6"/>
  <c r="G2130" i="6"/>
  <c r="F2130" i="6"/>
  <c r="G2129" i="6"/>
  <c r="F2129" i="6"/>
  <c r="G2127" i="6"/>
  <c r="F2127" i="6"/>
  <c r="G2126" i="6"/>
  <c r="F2126" i="6"/>
  <c r="G2125" i="6"/>
  <c r="F2125" i="6"/>
  <c r="G2124" i="6"/>
  <c r="F2124" i="6"/>
  <c r="G2123" i="6"/>
  <c r="F2123" i="6"/>
  <c r="G2122" i="6"/>
  <c r="F2122" i="6"/>
  <c r="G2121" i="6"/>
  <c r="F2121" i="6"/>
  <c r="G2120" i="6"/>
  <c r="F2120" i="6"/>
  <c r="G2119" i="6"/>
  <c r="F2119" i="6"/>
  <c r="G2118" i="6"/>
  <c r="F2118" i="6"/>
  <c r="G2116" i="6"/>
  <c r="F2116" i="6"/>
  <c r="G2115" i="6"/>
  <c r="F2115" i="6"/>
  <c r="G2114" i="6"/>
  <c r="F2114" i="6"/>
  <c r="G2113" i="6"/>
  <c r="F2113" i="6"/>
  <c r="G2112" i="6"/>
  <c r="F2112" i="6"/>
  <c r="G2111" i="6"/>
  <c r="F2111" i="6"/>
  <c r="G2110" i="6"/>
  <c r="F2110" i="6"/>
  <c r="G2109" i="6"/>
  <c r="F2109" i="6"/>
  <c r="G2108" i="6"/>
  <c r="F2108" i="6"/>
  <c r="G2107" i="6"/>
  <c r="F2107" i="6"/>
  <c r="G2106" i="6"/>
  <c r="F2106" i="6"/>
  <c r="G2105" i="6"/>
  <c r="F2105" i="6"/>
  <c r="G2103" i="6"/>
  <c r="F2103" i="6"/>
  <c r="G2102" i="6"/>
  <c r="F2102" i="6"/>
  <c r="G2101" i="6"/>
  <c r="F2101" i="6"/>
  <c r="G2100" i="6"/>
  <c r="F2100" i="6"/>
  <c r="G2099" i="6"/>
  <c r="F2099" i="6"/>
  <c r="G2098" i="6"/>
  <c r="F2098" i="6"/>
  <c r="G2097" i="6"/>
  <c r="F2097" i="6"/>
  <c r="G2096" i="6"/>
  <c r="F2096" i="6"/>
  <c r="G2095" i="6"/>
  <c r="F2095" i="6"/>
  <c r="G2094" i="6"/>
  <c r="F2094" i="6"/>
  <c r="G2093" i="6"/>
  <c r="F2093" i="6"/>
  <c r="G2092" i="6"/>
  <c r="F2092" i="6"/>
  <c r="G2091" i="6"/>
  <c r="F2091" i="6"/>
  <c r="G2090" i="6"/>
  <c r="F2090" i="6"/>
  <c r="G2089" i="6"/>
  <c r="F2089" i="6"/>
  <c r="G2088" i="6"/>
  <c r="F2088" i="6"/>
  <c r="G2086" i="6"/>
  <c r="F2086" i="6"/>
  <c r="G2084" i="6"/>
  <c r="F2084" i="6"/>
  <c r="G2083" i="6"/>
  <c r="F2083" i="6"/>
  <c r="G2082" i="6"/>
  <c r="F2082" i="6"/>
  <c r="G2081" i="6"/>
  <c r="F2081" i="6"/>
  <c r="G2080" i="6"/>
  <c r="F2080" i="6"/>
  <c r="G2079" i="6"/>
  <c r="F2079" i="6"/>
  <c r="G2078" i="6"/>
  <c r="F2078" i="6"/>
  <c r="G2077" i="6"/>
  <c r="F2077" i="6"/>
  <c r="G2076" i="6"/>
  <c r="F2076" i="6"/>
  <c r="G2075" i="6"/>
  <c r="F2075" i="6"/>
  <c r="G2074" i="6"/>
  <c r="F2074" i="6"/>
  <c r="G2073" i="6"/>
  <c r="F2073" i="6"/>
  <c r="G2072" i="6"/>
  <c r="F2072" i="6"/>
  <c r="G2071" i="6"/>
  <c r="F2071" i="6"/>
  <c r="G2070" i="6"/>
  <c r="F2070" i="6"/>
  <c r="G2069" i="6"/>
  <c r="F2069" i="6"/>
  <c r="G2068" i="6"/>
  <c r="F2068" i="6"/>
  <c r="G2066" i="6"/>
  <c r="F2066" i="6"/>
  <c r="G2065" i="6"/>
  <c r="F2065" i="6"/>
  <c r="G2064" i="6"/>
  <c r="F2064" i="6"/>
  <c r="G2063" i="6"/>
  <c r="F2063" i="6"/>
  <c r="G2062" i="6"/>
  <c r="F2062" i="6"/>
  <c r="G2061" i="6"/>
  <c r="F2061" i="6"/>
  <c r="G2060" i="6"/>
  <c r="F2060" i="6"/>
  <c r="G2059" i="6"/>
  <c r="F2059" i="6"/>
  <c r="G2058" i="6"/>
  <c r="F2058" i="6"/>
  <c r="G2057" i="6"/>
  <c r="F2057" i="6"/>
  <c r="G2056" i="6"/>
  <c r="F2056" i="6"/>
  <c r="G2055" i="6"/>
  <c r="F2055" i="6"/>
  <c r="G2054" i="6"/>
  <c r="F2054" i="6"/>
  <c r="G2052" i="6"/>
  <c r="F2052" i="6"/>
  <c r="G2051" i="6"/>
  <c r="F2051" i="6"/>
  <c r="G2050" i="6"/>
  <c r="F2050" i="6"/>
  <c r="G2049" i="6"/>
  <c r="F2049" i="6"/>
  <c r="G2048" i="6"/>
  <c r="F2048" i="6"/>
  <c r="G2047" i="6"/>
  <c r="F2047" i="6"/>
  <c r="G2046" i="6"/>
  <c r="F2046" i="6"/>
  <c r="G2045" i="6"/>
  <c r="F2045" i="6"/>
  <c r="G2044" i="6"/>
  <c r="F2044" i="6"/>
  <c r="G2042" i="6"/>
  <c r="F2042" i="6"/>
  <c r="G2041" i="6"/>
  <c r="F2041" i="6"/>
  <c r="G2040" i="6"/>
  <c r="F2040" i="6"/>
  <c r="G2039" i="6"/>
  <c r="F2039" i="6"/>
  <c r="G2038" i="6"/>
  <c r="F2038" i="6"/>
  <c r="G2037" i="6"/>
  <c r="F2037" i="6"/>
  <c r="G2036" i="6"/>
  <c r="F2036" i="6"/>
  <c r="G2035" i="6"/>
  <c r="F2035" i="6"/>
  <c r="G2034" i="6"/>
  <c r="F2034" i="6"/>
  <c r="G2032" i="6"/>
  <c r="F2032" i="6"/>
  <c r="G2031" i="6"/>
  <c r="F2031" i="6"/>
  <c r="G2030" i="6"/>
  <c r="F2030" i="6"/>
  <c r="G2029" i="6"/>
  <c r="F2029" i="6"/>
  <c r="G2028" i="6"/>
  <c r="F2028" i="6"/>
  <c r="G2027" i="6"/>
  <c r="F2027" i="6"/>
  <c r="G2026" i="6"/>
  <c r="F2026" i="6"/>
  <c r="G2024" i="6"/>
  <c r="F2024" i="6"/>
  <c r="G2023" i="6"/>
  <c r="F2023" i="6"/>
  <c r="G2022" i="6"/>
  <c r="F2022" i="6"/>
  <c r="G2021" i="6"/>
  <c r="F2021" i="6"/>
  <c r="G2020" i="6"/>
  <c r="F2020" i="6"/>
  <c r="G2019" i="6"/>
  <c r="F2019" i="6"/>
  <c r="G2018" i="6"/>
  <c r="F2018" i="6"/>
  <c r="G2017" i="6"/>
  <c r="F2017" i="6"/>
  <c r="G2016" i="6"/>
  <c r="F2016" i="6"/>
  <c r="G2015" i="6"/>
  <c r="F2015" i="6"/>
  <c r="G2014" i="6"/>
  <c r="F2014" i="6"/>
  <c r="G2013" i="6"/>
  <c r="F2013" i="6"/>
  <c r="G2012" i="6"/>
  <c r="F2012" i="6"/>
  <c r="G2011" i="6"/>
  <c r="F2011" i="6"/>
  <c r="G2010" i="6"/>
  <c r="F2010" i="6"/>
  <c r="G2009" i="6"/>
  <c r="F2009" i="6"/>
  <c r="G2007" i="6"/>
  <c r="F2007" i="6"/>
  <c r="G2005" i="6"/>
  <c r="F2005" i="6"/>
  <c r="G2004" i="6"/>
  <c r="F2004" i="6"/>
  <c r="G2003" i="6"/>
  <c r="F2003" i="6"/>
  <c r="G2002" i="6"/>
  <c r="F2002" i="6"/>
  <c r="G2001" i="6"/>
  <c r="F2001" i="6"/>
  <c r="G2000" i="6"/>
  <c r="F2000" i="6"/>
  <c r="G1999" i="6"/>
  <c r="F1999" i="6"/>
  <c r="G1998" i="6"/>
  <c r="F1998" i="6"/>
  <c r="G1997" i="6"/>
  <c r="F1997" i="6"/>
  <c r="G1996" i="6"/>
  <c r="F1996" i="6"/>
  <c r="G1995" i="6"/>
  <c r="F1995" i="6"/>
  <c r="G1994" i="6"/>
  <c r="F1994" i="6"/>
  <c r="G1993" i="6"/>
  <c r="F1993" i="6"/>
  <c r="G1992" i="6"/>
  <c r="F1992" i="6"/>
  <c r="G1991" i="6"/>
  <c r="F1991" i="6"/>
  <c r="G1990" i="6"/>
  <c r="F1990" i="6"/>
  <c r="G1989" i="6"/>
  <c r="F1989" i="6"/>
  <c r="G1988" i="6"/>
  <c r="F1988" i="6"/>
  <c r="G1986" i="6"/>
  <c r="F1986" i="6"/>
  <c r="G1985" i="6"/>
  <c r="F1985" i="6"/>
  <c r="G1984" i="6"/>
  <c r="F1984" i="6"/>
  <c r="G1983" i="6"/>
  <c r="F1983" i="6"/>
  <c r="G1842" i="6"/>
  <c r="F1842" i="6"/>
  <c r="G1981" i="6"/>
  <c r="F1981" i="6"/>
  <c r="G1980" i="6"/>
  <c r="F1980" i="6"/>
  <c r="G1979" i="6"/>
  <c r="F1979" i="6"/>
  <c r="G1978" i="6"/>
  <c r="F1978" i="6"/>
  <c r="G1977" i="6"/>
  <c r="F1977" i="6"/>
  <c r="G1976" i="6"/>
  <c r="F1976" i="6"/>
  <c r="G1975" i="6"/>
  <c r="F1975" i="6"/>
  <c r="G1973" i="6"/>
  <c r="F1973" i="6"/>
  <c r="G1972" i="6"/>
  <c r="F1972" i="6"/>
  <c r="G1971" i="6"/>
  <c r="F1971" i="6"/>
  <c r="G1970" i="6"/>
  <c r="F1970" i="6"/>
  <c r="G1969" i="6"/>
  <c r="F1969" i="6"/>
  <c r="G1968" i="6"/>
  <c r="F1968" i="6"/>
  <c r="G1967" i="6"/>
  <c r="F1967" i="6"/>
  <c r="G1966" i="6"/>
  <c r="F1966" i="6"/>
  <c r="G1964" i="6"/>
  <c r="F1964" i="6"/>
  <c r="G1963" i="6"/>
  <c r="F1963" i="6"/>
  <c r="G1962" i="6"/>
  <c r="F1962" i="6"/>
  <c r="G1961" i="6"/>
  <c r="F1961" i="6"/>
  <c r="G1960" i="6"/>
  <c r="F1960" i="6"/>
  <c r="G1959" i="6"/>
  <c r="F1959" i="6"/>
  <c r="G1958" i="6"/>
  <c r="F1958" i="6"/>
  <c r="G1957" i="6"/>
  <c r="F1957" i="6"/>
  <c r="G1956" i="6"/>
  <c r="F1956" i="6"/>
  <c r="G1955" i="6"/>
  <c r="F1955" i="6"/>
  <c r="G1954" i="6"/>
  <c r="F1954" i="6"/>
  <c r="G1952" i="6"/>
  <c r="F1952" i="6"/>
  <c r="G1951" i="6"/>
  <c r="F1951" i="6"/>
  <c r="G1950" i="6"/>
  <c r="F1950" i="6"/>
  <c r="G1949" i="6"/>
  <c r="F1949" i="6"/>
  <c r="G1948" i="6"/>
  <c r="F1948" i="6"/>
  <c r="G1946" i="6"/>
  <c r="F1946" i="6"/>
  <c r="G1945" i="6"/>
  <c r="F1945" i="6"/>
  <c r="G1943" i="6"/>
  <c r="F1943" i="6"/>
  <c r="G1942" i="6"/>
  <c r="F1942" i="6"/>
  <c r="G1940" i="6"/>
  <c r="F1940" i="6"/>
  <c r="G1939" i="6"/>
  <c r="F1939" i="6"/>
  <c r="G1938" i="6"/>
  <c r="F1938" i="6"/>
  <c r="G1937" i="6"/>
  <c r="F1937" i="6"/>
  <c r="G1936" i="6"/>
  <c r="F1936" i="6"/>
  <c r="G1935" i="6"/>
  <c r="F1935" i="6"/>
  <c r="G1934" i="6"/>
  <c r="F1934" i="6"/>
  <c r="G1933" i="6"/>
  <c r="F1933" i="6"/>
  <c r="G1931" i="6"/>
  <c r="F1931" i="6"/>
  <c r="G1930" i="6"/>
  <c r="F1930" i="6"/>
  <c r="G1929" i="6"/>
  <c r="F1929" i="6"/>
  <c r="G1928" i="6"/>
  <c r="F1928" i="6"/>
  <c r="G1927" i="6"/>
  <c r="F1927" i="6"/>
  <c r="G1926" i="6"/>
  <c r="F1926" i="6"/>
  <c r="G1925" i="6"/>
  <c r="F1925" i="6"/>
  <c r="G1923" i="6"/>
  <c r="F1923" i="6"/>
  <c r="G1922" i="6"/>
  <c r="F1922" i="6"/>
  <c r="G1921" i="6"/>
  <c r="F1921" i="6"/>
  <c r="G1920" i="6"/>
  <c r="F1920" i="6"/>
  <c r="G1919" i="6"/>
  <c r="F1919" i="6"/>
  <c r="G1918" i="6"/>
  <c r="F1918" i="6"/>
  <c r="G1917" i="6"/>
  <c r="F1917" i="6"/>
  <c r="G1916" i="6"/>
  <c r="F1916" i="6"/>
  <c r="G1914" i="6"/>
  <c r="F1914" i="6"/>
  <c r="G1913" i="6"/>
  <c r="F1913" i="6"/>
  <c r="G1911" i="6"/>
  <c r="F1911" i="6"/>
  <c r="G1910" i="6"/>
  <c r="F1910" i="6"/>
  <c r="G1909" i="6"/>
  <c r="F1909" i="6"/>
  <c r="G1908" i="6"/>
  <c r="F1908" i="6"/>
  <c r="G1907" i="6"/>
  <c r="F1907" i="6"/>
  <c r="G1906" i="6"/>
  <c r="F1906" i="6"/>
  <c r="G1905" i="6"/>
  <c r="F1905" i="6"/>
  <c r="G1904" i="6"/>
  <c r="F1904" i="6"/>
  <c r="G1902" i="6"/>
  <c r="F1902" i="6"/>
  <c r="G1901" i="6"/>
  <c r="F1901" i="6"/>
  <c r="G1900" i="6"/>
  <c r="F1900" i="6"/>
  <c r="G1899" i="6"/>
  <c r="F1899" i="6"/>
  <c r="G1898" i="6"/>
  <c r="F1898" i="6"/>
  <c r="G1896" i="6"/>
  <c r="F1896" i="6"/>
  <c r="G1895" i="6"/>
  <c r="F1895" i="6"/>
  <c r="G1894" i="6"/>
  <c r="F1894" i="6"/>
  <c r="G1893" i="6"/>
  <c r="F1893" i="6"/>
  <c r="G1892" i="6"/>
  <c r="F1892" i="6"/>
  <c r="G1891" i="6"/>
  <c r="F1891" i="6"/>
  <c r="G1889" i="6"/>
  <c r="F1889" i="6"/>
  <c r="G1888" i="6"/>
  <c r="F1888" i="6"/>
  <c r="G1887" i="6"/>
  <c r="F1887" i="6"/>
  <c r="G1886" i="6"/>
  <c r="F1886" i="6"/>
  <c r="G1885" i="6"/>
  <c r="F1885" i="6"/>
  <c r="G1884" i="6"/>
  <c r="F1884" i="6"/>
  <c r="G1883" i="6"/>
  <c r="F1883" i="6"/>
  <c r="G1882" i="6"/>
  <c r="F1882" i="6"/>
  <c r="G1881" i="6"/>
  <c r="F1881" i="6"/>
  <c r="G1879" i="6"/>
  <c r="F1879" i="6"/>
  <c r="G1878" i="6"/>
  <c r="F1878" i="6"/>
  <c r="G1877" i="6"/>
  <c r="F1877" i="6"/>
  <c r="G1876" i="6"/>
  <c r="F1876" i="6"/>
  <c r="G1875" i="6"/>
  <c r="F1875" i="6"/>
  <c r="G1874" i="6"/>
  <c r="F1874" i="6"/>
  <c r="G1873" i="6"/>
  <c r="F1873" i="6"/>
  <c r="G1872" i="6"/>
  <c r="F1872" i="6"/>
  <c r="G1870" i="6"/>
  <c r="F1870" i="6"/>
  <c r="G1869" i="6"/>
  <c r="F1869" i="6"/>
  <c r="G1868" i="6"/>
  <c r="F1868" i="6"/>
  <c r="G1867" i="6"/>
  <c r="F1867" i="6"/>
  <c r="G1866" i="6"/>
  <c r="F1866" i="6"/>
  <c r="G1865" i="6"/>
  <c r="F1865" i="6"/>
  <c r="G1864" i="6"/>
  <c r="F1864" i="6"/>
  <c r="G1863" i="6"/>
  <c r="F1863" i="6"/>
  <c r="G1862" i="6"/>
  <c r="F1862" i="6"/>
  <c r="G1861" i="6"/>
  <c r="F1861" i="6"/>
  <c r="G1860" i="6"/>
  <c r="F1860" i="6"/>
  <c r="G1858" i="6"/>
  <c r="F1858" i="6"/>
  <c r="G1857" i="6"/>
  <c r="F1857" i="6"/>
  <c r="G1856" i="6"/>
  <c r="F1856" i="6"/>
  <c r="G1855" i="6"/>
  <c r="F1855" i="6"/>
  <c r="G1854" i="6"/>
  <c r="F1854" i="6"/>
  <c r="G1853" i="6"/>
  <c r="F1853" i="6"/>
  <c r="G1852" i="6"/>
  <c r="F1852" i="6"/>
  <c r="G1851" i="6"/>
  <c r="F1851" i="6"/>
  <c r="G1849" i="6"/>
  <c r="F1849" i="6"/>
  <c r="G1848" i="6"/>
  <c r="F1848" i="6"/>
  <c r="G1847" i="6"/>
  <c r="F1847" i="6"/>
  <c r="G1846" i="6"/>
  <c r="F1846" i="6"/>
  <c r="G1845" i="6"/>
  <c r="F1845" i="6"/>
  <c r="G1841" i="6"/>
  <c r="F1841" i="6"/>
  <c r="G1840" i="6"/>
  <c r="F1840" i="6"/>
  <c r="G1839" i="6"/>
  <c r="F1839" i="6"/>
  <c r="G1838" i="6"/>
  <c r="F1838" i="6"/>
  <c r="G1837" i="6"/>
  <c r="F1837" i="6"/>
  <c r="G1836" i="6"/>
  <c r="F1836" i="6"/>
  <c r="G1835" i="6"/>
  <c r="F1835" i="6"/>
  <c r="G1834" i="6"/>
  <c r="F1834" i="6"/>
  <c r="G1833" i="6"/>
  <c r="F1833" i="6"/>
  <c r="G1831" i="6"/>
  <c r="F1831" i="6"/>
  <c r="G1830" i="6"/>
  <c r="F1830" i="6"/>
  <c r="G1829" i="6"/>
  <c r="F1829" i="6"/>
  <c r="G1828" i="6"/>
  <c r="F1828" i="6"/>
  <c r="G1827" i="6"/>
  <c r="F1827" i="6"/>
  <c r="G1826" i="6"/>
  <c r="F1826" i="6"/>
  <c r="G1825" i="6"/>
  <c r="F1825" i="6"/>
  <c r="G1824" i="6"/>
  <c r="F1824" i="6"/>
  <c r="G1822" i="6"/>
  <c r="F1822" i="6"/>
  <c r="G1820" i="6"/>
  <c r="F1820" i="6"/>
  <c r="G1819" i="6"/>
  <c r="F1819" i="6"/>
  <c r="G1818" i="6"/>
  <c r="F1818" i="6"/>
  <c r="G1817" i="6"/>
  <c r="F1817" i="6"/>
  <c r="G1816" i="6"/>
  <c r="F1816" i="6"/>
  <c r="G1815" i="6"/>
  <c r="F1815" i="6"/>
  <c r="G1814" i="6"/>
  <c r="F1814" i="6"/>
  <c r="G1813" i="6"/>
  <c r="F1813" i="6"/>
  <c r="G1812" i="6"/>
  <c r="F1812" i="6"/>
  <c r="G1811" i="6"/>
  <c r="F1811" i="6"/>
  <c r="G1810" i="6"/>
  <c r="F1810" i="6"/>
  <c r="G1809" i="6"/>
  <c r="F1809" i="6"/>
  <c r="G1808" i="6"/>
  <c r="F1808" i="6"/>
  <c r="G1807" i="6"/>
  <c r="F1807" i="6"/>
  <c r="G1806" i="6"/>
  <c r="F1806" i="6"/>
  <c r="G1805" i="6"/>
  <c r="F1805" i="6"/>
  <c r="G1804" i="6"/>
  <c r="F1804" i="6"/>
  <c r="G1803" i="6"/>
  <c r="F1803" i="6"/>
  <c r="G1801" i="6"/>
  <c r="F1801" i="6"/>
  <c r="G1800" i="6"/>
  <c r="F1800" i="6"/>
  <c r="G1799" i="6"/>
  <c r="F1799" i="6"/>
  <c r="G1798" i="6"/>
  <c r="F1798" i="6"/>
  <c r="G1796" i="6"/>
  <c r="F1796" i="6"/>
  <c r="G1795" i="6"/>
  <c r="F1795" i="6"/>
  <c r="G1794" i="6"/>
  <c r="F1794" i="6"/>
  <c r="G1793" i="6"/>
  <c r="F1793" i="6"/>
  <c r="G1792" i="6"/>
  <c r="F1792" i="6"/>
  <c r="G1791" i="6"/>
  <c r="F1791" i="6"/>
  <c r="G1789" i="6"/>
  <c r="F1789" i="6"/>
  <c r="G1788" i="6"/>
  <c r="F1788" i="6"/>
  <c r="G1787" i="6"/>
  <c r="F1787" i="6"/>
  <c r="G1786" i="6"/>
  <c r="F1786" i="6"/>
  <c r="G1785" i="6"/>
  <c r="F1785" i="6"/>
  <c r="G1784" i="6"/>
  <c r="F1784" i="6"/>
  <c r="G1783" i="6"/>
  <c r="F1783" i="6"/>
  <c r="G1782" i="6"/>
  <c r="F1782" i="6"/>
  <c r="G1781" i="6"/>
  <c r="F1781" i="6"/>
  <c r="G1780" i="6"/>
  <c r="F1780" i="6"/>
  <c r="G1779" i="6"/>
  <c r="F1779" i="6"/>
  <c r="G1777" i="6"/>
  <c r="F1777" i="6"/>
  <c r="G1776" i="6"/>
  <c r="F1776" i="6"/>
  <c r="G1775" i="6"/>
  <c r="F1775" i="6"/>
  <c r="G1774" i="6"/>
  <c r="F1774" i="6"/>
  <c r="G1773" i="6"/>
  <c r="F1773" i="6"/>
  <c r="G1772" i="6"/>
  <c r="F1772" i="6"/>
  <c r="G1771" i="6"/>
  <c r="F1771" i="6"/>
  <c r="G1770" i="6"/>
  <c r="F1770" i="6"/>
  <c r="G1768" i="6"/>
  <c r="F1768" i="6"/>
  <c r="G1767" i="6"/>
  <c r="F1767" i="6"/>
  <c r="G1766" i="6"/>
  <c r="F1766" i="6"/>
  <c r="G1765" i="6"/>
  <c r="F1765" i="6"/>
  <c r="G1764" i="6"/>
  <c r="F1764" i="6"/>
  <c r="G1763" i="6"/>
  <c r="F1763" i="6"/>
  <c r="G1762" i="6"/>
  <c r="F1762" i="6"/>
  <c r="G1761" i="6"/>
  <c r="F1761" i="6"/>
  <c r="G1760" i="6"/>
  <c r="F1760" i="6"/>
  <c r="G1759" i="6"/>
  <c r="F1759" i="6"/>
  <c r="G1758" i="6"/>
  <c r="F1758" i="6"/>
  <c r="G1756" i="6"/>
  <c r="F1756" i="6"/>
  <c r="G1755" i="6"/>
  <c r="F1755" i="6"/>
  <c r="G1753" i="6"/>
  <c r="F1753" i="6"/>
  <c r="G1752" i="6"/>
  <c r="F1752" i="6"/>
  <c r="G1751" i="6"/>
  <c r="F1751" i="6"/>
  <c r="G1750" i="6"/>
  <c r="F1750" i="6"/>
  <c r="G1749" i="6"/>
  <c r="F1749" i="6"/>
  <c r="G1748" i="6"/>
  <c r="F1748" i="6"/>
  <c r="G1747" i="6"/>
  <c r="F1747" i="6"/>
  <c r="G1746" i="6"/>
  <c r="F1746" i="6"/>
  <c r="G1745" i="6"/>
  <c r="F1745" i="6"/>
  <c r="G1744" i="6"/>
  <c r="F1744" i="6"/>
  <c r="G1742" i="6"/>
  <c r="F1742" i="6"/>
  <c r="G1741" i="6"/>
  <c r="F1741" i="6"/>
  <c r="G1740" i="6"/>
  <c r="F1740" i="6"/>
  <c r="G1739" i="6"/>
  <c r="F1739" i="6"/>
  <c r="G1738" i="6"/>
  <c r="F1738" i="6"/>
  <c r="G1737" i="6"/>
  <c r="F1737" i="6"/>
  <c r="G1736" i="6"/>
  <c r="F1736" i="6"/>
  <c r="G1735" i="6"/>
  <c r="F1735" i="6"/>
  <c r="G1734" i="6"/>
  <c r="F1734" i="6"/>
  <c r="G1733" i="6"/>
  <c r="F1733" i="6"/>
  <c r="G1732" i="6"/>
  <c r="F1732" i="6"/>
  <c r="G1731" i="6"/>
  <c r="F1731" i="6"/>
  <c r="G1730" i="6"/>
  <c r="F1730" i="6"/>
  <c r="G1728" i="6"/>
  <c r="F1728" i="6"/>
  <c r="G1727" i="6"/>
  <c r="F1727" i="6"/>
  <c r="G1725" i="6"/>
  <c r="F1725" i="6"/>
  <c r="G1724" i="6"/>
  <c r="F1724" i="6"/>
  <c r="G1723" i="6"/>
  <c r="F1723" i="6"/>
  <c r="G1722" i="6"/>
  <c r="F1722" i="6"/>
  <c r="G1721" i="6"/>
  <c r="F1721" i="6"/>
  <c r="G1720" i="6"/>
  <c r="F1720" i="6"/>
  <c r="G1719" i="6"/>
  <c r="F1719" i="6"/>
  <c r="G1718" i="6"/>
  <c r="F1718" i="6"/>
  <c r="G1717" i="6"/>
  <c r="F1717" i="6"/>
  <c r="G1716" i="6"/>
  <c r="F1716" i="6"/>
  <c r="G1714" i="6"/>
  <c r="F1714" i="6"/>
  <c r="G1713" i="6"/>
  <c r="F1713" i="6"/>
  <c r="G1712" i="6"/>
  <c r="F1712" i="6"/>
  <c r="G1711" i="6"/>
  <c r="F1711" i="6"/>
  <c r="G1710" i="6"/>
  <c r="F1710" i="6"/>
  <c r="G1709" i="6"/>
  <c r="F1709" i="6"/>
  <c r="G1708" i="6"/>
  <c r="F1708" i="6"/>
  <c r="G1707" i="6"/>
  <c r="F1707" i="6"/>
  <c r="G1706" i="6"/>
  <c r="F1706" i="6"/>
  <c r="G1705" i="6"/>
  <c r="F1705" i="6"/>
  <c r="G1704" i="6"/>
  <c r="F1704" i="6"/>
  <c r="G1702" i="6"/>
  <c r="G1701" i="6"/>
  <c r="F1701" i="6"/>
  <c r="G1700" i="6"/>
  <c r="F1700" i="6"/>
  <c r="G1699" i="6"/>
  <c r="F1699" i="6"/>
  <c r="G1698" i="6"/>
  <c r="F1698" i="6"/>
  <c r="G1697" i="6"/>
  <c r="F1697" i="6"/>
  <c r="G1696" i="6"/>
  <c r="F1696" i="6"/>
  <c r="G1694" i="6"/>
  <c r="F1694" i="6"/>
  <c r="G1693" i="6"/>
  <c r="F1693" i="6"/>
  <c r="G1692" i="6"/>
  <c r="F1692" i="6"/>
  <c r="G1691" i="6"/>
  <c r="F1691" i="6"/>
  <c r="G1690" i="6"/>
  <c r="F1690" i="6"/>
  <c r="G1689" i="6"/>
  <c r="F1689" i="6"/>
  <c r="G1688" i="6"/>
  <c r="F1688" i="6"/>
  <c r="G1687" i="6"/>
  <c r="F1687" i="6"/>
  <c r="G1686" i="6"/>
  <c r="F1686" i="6"/>
  <c r="G1685" i="6"/>
  <c r="F1685" i="6"/>
  <c r="G1684" i="6"/>
  <c r="F1684" i="6"/>
  <c r="G1682" i="6"/>
  <c r="F1682" i="6"/>
  <c r="G1681" i="6"/>
  <c r="F1681" i="6"/>
  <c r="G1680" i="6"/>
  <c r="F1680" i="6"/>
  <c r="G1679" i="6"/>
  <c r="F1679" i="6"/>
  <c r="G1678" i="6"/>
  <c r="F1678" i="6"/>
  <c r="G1677" i="6"/>
  <c r="F1677" i="6"/>
  <c r="G1676" i="6"/>
  <c r="F1676" i="6"/>
  <c r="G1675" i="6"/>
  <c r="F1675" i="6"/>
  <c r="G1674" i="6"/>
  <c r="F1674" i="6"/>
  <c r="G1673" i="6"/>
  <c r="F1673" i="6"/>
  <c r="G1672" i="6"/>
  <c r="F1672" i="6"/>
  <c r="G1671" i="6"/>
  <c r="F1671" i="6"/>
  <c r="G1670" i="6"/>
  <c r="F1670" i="6"/>
  <c r="G1668" i="6"/>
  <c r="F1668" i="6"/>
  <c r="G1666" i="6"/>
  <c r="F1666" i="6"/>
  <c r="G1665" i="6"/>
  <c r="F1665" i="6"/>
  <c r="G1664" i="6"/>
  <c r="F1664" i="6"/>
  <c r="G1663" i="6"/>
  <c r="F1663" i="6"/>
  <c r="G1662" i="6"/>
  <c r="F1662" i="6"/>
  <c r="G1661" i="6"/>
  <c r="F1661" i="6"/>
  <c r="G1660" i="6"/>
  <c r="F1660" i="6"/>
  <c r="G1659" i="6"/>
  <c r="F1659" i="6"/>
  <c r="G1658" i="6"/>
  <c r="F1658" i="6"/>
  <c r="G1657" i="6"/>
  <c r="F1657" i="6"/>
  <c r="G1656" i="6"/>
  <c r="F1656" i="6"/>
  <c r="G1655" i="6"/>
  <c r="F1655" i="6"/>
  <c r="G1654" i="6"/>
  <c r="F1654" i="6"/>
  <c r="G1653" i="6"/>
  <c r="F1653" i="6"/>
  <c r="G1652" i="6"/>
  <c r="F1652" i="6"/>
  <c r="G1651" i="6"/>
  <c r="F1651" i="6"/>
  <c r="G1650" i="6"/>
  <c r="F1650" i="6"/>
  <c r="G1649" i="6"/>
  <c r="F1649" i="6"/>
  <c r="G1648" i="6"/>
  <c r="F1648" i="6"/>
  <c r="G1646" i="6"/>
  <c r="F1646" i="6"/>
  <c r="G1645" i="6"/>
  <c r="F1645" i="6"/>
  <c r="G1644" i="6"/>
  <c r="F1644" i="6"/>
  <c r="G1642" i="6"/>
  <c r="F1642" i="6"/>
  <c r="G1641" i="6"/>
  <c r="F1641" i="6"/>
  <c r="G1640" i="6"/>
  <c r="F1640" i="6"/>
  <c r="G1639" i="6"/>
  <c r="F1639" i="6"/>
  <c r="G1638" i="6"/>
  <c r="F1638" i="6"/>
  <c r="G1637" i="6"/>
  <c r="F1637" i="6"/>
  <c r="G1636" i="6"/>
  <c r="F1636" i="6"/>
  <c r="G1635" i="6"/>
  <c r="F1635" i="6"/>
  <c r="G1634" i="6"/>
  <c r="F1634" i="6"/>
  <c r="G1633" i="6"/>
  <c r="F1633" i="6"/>
  <c r="G1632" i="6"/>
  <c r="F1632" i="6"/>
  <c r="G1631" i="6"/>
  <c r="F1631" i="6"/>
  <c r="G1629" i="6"/>
  <c r="F1629" i="6"/>
  <c r="G1628" i="6"/>
  <c r="F1628" i="6"/>
  <c r="G1627" i="6"/>
  <c r="F1627" i="6"/>
  <c r="G1626" i="6"/>
  <c r="F1626" i="6"/>
  <c r="G1625" i="6"/>
  <c r="F1625" i="6"/>
  <c r="G1624" i="6"/>
  <c r="F1624" i="6"/>
  <c r="G1622" i="6"/>
  <c r="F1622" i="6"/>
  <c r="G1621" i="6"/>
  <c r="F1621" i="6"/>
  <c r="G1620" i="6"/>
  <c r="F1620" i="6"/>
  <c r="G1619" i="6"/>
  <c r="F1619" i="6"/>
  <c r="G1618" i="6"/>
  <c r="F1618" i="6"/>
  <c r="G1617" i="6"/>
  <c r="F1617" i="6"/>
  <c r="G1616" i="6"/>
  <c r="F1616" i="6"/>
  <c r="G1615" i="6"/>
  <c r="F1615" i="6"/>
  <c r="G1614" i="6"/>
  <c r="F1614" i="6"/>
  <c r="G1612" i="6"/>
  <c r="F1612" i="6"/>
  <c r="G1611" i="6"/>
  <c r="F1611" i="6"/>
  <c r="G1610" i="6"/>
  <c r="F1610" i="6"/>
  <c r="G1609" i="6"/>
  <c r="F1609" i="6"/>
  <c r="G1608" i="6"/>
  <c r="F1608" i="6"/>
  <c r="G1607" i="6"/>
  <c r="F1607" i="6"/>
  <c r="G1606" i="6"/>
  <c r="F1606" i="6"/>
  <c r="G1605" i="6"/>
  <c r="F1605" i="6"/>
  <c r="G1604" i="6"/>
  <c r="F1604" i="6"/>
  <c r="G1603" i="6"/>
  <c r="F1603" i="6"/>
  <c r="G1602" i="6"/>
  <c r="F1602" i="6"/>
  <c r="G1601" i="6"/>
  <c r="F1601" i="6"/>
  <c r="G1599" i="6"/>
  <c r="F1599" i="6"/>
  <c r="G1598" i="6"/>
  <c r="F1598" i="6"/>
  <c r="G1597" i="6"/>
  <c r="F1597" i="6"/>
  <c r="G1595" i="6"/>
  <c r="F1595" i="6"/>
  <c r="G1594" i="6"/>
  <c r="F1594" i="6"/>
  <c r="G1593" i="6"/>
  <c r="F1593" i="6"/>
  <c r="G1592" i="6"/>
  <c r="F1592" i="6"/>
  <c r="G1591" i="6"/>
  <c r="F1591" i="6"/>
  <c r="G1590" i="6"/>
  <c r="F1590" i="6"/>
  <c r="G1589" i="6"/>
  <c r="F1589" i="6"/>
  <c r="G1588" i="6"/>
  <c r="F1588" i="6"/>
  <c r="G1587" i="6"/>
  <c r="F1587" i="6"/>
  <c r="G1586" i="6"/>
  <c r="F1586" i="6"/>
  <c r="G1585" i="6"/>
  <c r="F1585" i="6"/>
  <c r="G1583" i="6"/>
  <c r="F1583" i="6"/>
  <c r="G1582" i="6"/>
  <c r="F1582" i="6"/>
  <c r="G1581" i="6"/>
  <c r="F1581" i="6"/>
  <c r="G1580" i="6"/>
  <c r="F1580" i="6"/>
  <c r="G1579" i="6"/>
  <c r="F1579" i="6"/>
  <c r="G1578" i="6"/>
  <c r="F1578" i="6"/>
  <c r="G1576" i="6"/>
  <c r="F1576" i="6"/>
  <c r="G1575" i="6"/>
  <c r="F1575" i="6"/>
  <c r="G1574" i="6"/>
  <c r="F1574" i="6"/>
  <c r="G1573" i="6"/>
  <c r="F1573" i="6"/>
  <c r="G1572" i="6"/>
  <c r="F1572" i="6"/>
  <c r="G1570" i="6"/>
  <c r="F1570" i="6"/>
  <c r="G1569" i="6"/>
  <c r="F1569" i="6"/>
  <c r="G1568" i="6"/>
  <c r="F1568" i="6"/>
  <c r="G1567" i="6"/>
  <c r="F1567" i="6"/>
  <c r="G1566" i="6"/>
  <c r="F1566" i="6"/>
  <c r="G1565" i="6"/>
  <c r="F1565" i="6"/>
  <c r="G1564" i="6"/>
  <c r="F1564" i="6"/>
  <c r="G1563" i="6"/>
  <c r="F1563" i="6"/>
  <c r="G1562" i="6"/>
  <c r="F1562" i="6"/>
  <c r="G1560" i="6"/>
  <c r="F1560" i="6"/>
  <c r="G1559" i="6"/>
  <c r="F1559" i="6"/>
  <c r="G1558" i="6"/>
  <c r="F1558" i="6"/>
  <c r="G1556" i="6"/>
  <c r="F1556" i="6"/>
  <c r="G1555" i="6"/>
  <c r="F1555" i="6"/>
  <c r="G1554" i="6"/>
  <c r="F1554" i="6"/>
  <c r="G1553" i="6"/>
  <c r="F1553" i="6"/>
  <c r="G1552" i="6"/>
  <c r="F1552" i="6"/>
  <c r="G1551" i="6"/>
  <c r="F1551" i="6"/>
  <c r="G1550" i="6"/>
  <c r="F1550" i="6"/>
  <c r="G1549" i="6"/>
  <c r="F1549" i="6"/>
  <c r="G1548" i="6"/>
  <c r="F1548" i="6"/>
  <c r="G1546" i="6"/>
  <c r="F1546" i="6"/>
  <c r="G1545" i="6"/>
  <c r="F1545" i="6"/>
  <c r="G1544" i="6"/>
  <c r="F1544" i="6"/>
  <c r="G1543" i="6"/>
  <c r="F1543" i="6"/>
  <c r="G1542" i="6"/>
  <c r="F1542" i="6"/>
  <c r="G1541" i="6"/>
  <c r="F1541" i="6"/>
  <c r="G1540" i="6"/>
  <c r="F1540" i="6"/>
  <c r="G1539" i="6"/>
  <c r="F1539" i="6"/>
  <c r="G1538" i="6"/>
  <c r="F1538" i="6"/>
  <c r="G1537" i="6"/>
  <c r="F1537" i="6"/>
  <c r="G1536" i="6"/>
  <c r="F1536" i="6"/>
  <c r="G1535" i="6"/>
  <c r="F1535" i="6"/>
  <c r="G1534" i="6"/>
  <c r="F1534" i="6"/>
  <c r="G1533" i="6"/>
  <c r="F1533" i="6"/>
  <c r="G1532" i="6"/>
  <c r="F1532" i="6"/>
  <c r="G1531" i="6"/>
  <c r="F1531" i="6"/>
  <c r="G1530" i="6"/>
  <c r="F1530" i="6"/>
  <c r="G1529" i="6"/>
  <c r="F1529" i="6"/>
  <c r="G1528" i="6"/>
  <c r="F1528" i="6"/>
  <c r="G1527" i="6"/>
  <c r="F1527" i="6"/>
  <c r="G1526" i="6"/>
  <c r="F1526" i="6"/>
  <c r="G1525" i="6"/>
  <c r="F1525" i="6"/>
  <c r="G1523" i="6"/>
  <c r="F1523" i="6"/>
  <c r="G1521" i="6"/>
  <c r="F1521" i="6"/>
  <c r="G1520" i="6"/>
  <c r="F1520" i="6"/>
  <c r="G1519" i="6"/>
  <c r="F1519" i="6"/>
  <c r="G1518" i="6"/>
  <c r="F1518" i="6"/>
  <c r="G1517" i="6"/>
  <c r="F1517" i="6"/>
  <c r="G1516" i="6"/>
  <c r="F1516" i="6"/>
  <c r="G1515" i="6"/>
  <c r="F1515" i="6"/>
  <c r="G1514" i="6"/>
  <c r="F1514" i="6"/>
  <c r="G1513" i="6"/>
  <c r="F1513" i="6"/>
  <c r="G1512" i="6"/>
  <c r="F1512" i="6"/>
  <c r="G1511" i="6"/>
  <c r="F1511" i="6"/>
  <c r="G1510" i="6"/>
  <c r="F1510" i="6"/>
  <c r="G1509" i="6"/>
  <c r="F1509" i="6"/>
  <c r="G1508" i="6"/>
  <c r="F1508" i="6"/>
  <c r="G1507" i="6"/>
  <c r="F1507" i="6"/>
  <c r="G1506" i="6"/>
  <c r="F1506" i="6"/>
  <c r="G1505" i="6"/>
  <c r="F1505" i="6"/>
  <c r="G1504" i="6"/>
  <c r="F1504" i="6"/>
  <c r="G1503" i="6"/>
  <c r="F1503" i="6"/>
  <c r="G1502" i="6"/>
  <c r="F1502" i="6"/>
  <c r="G1500" i="6"/>
  <c r="F1500" i="6"/>
  <c r="G1499" i="6"/>
  <c r="F1499" i="6"/>
  <c r="G1498" i="6"/>
  <c r="F1498" i="6"/>
  <c r="G1495" i="6"/>
  <c r="G1496" i="6" s="1"/>
  <c r="F1495" i="6"/>
  <c r="F1496" i="6" s="1"/>
  <c r="G1184" i="6"/>
  <c r="F1184" i="6"/>
  <c r="G1491" i="6"/>
  <c r="F1491" i="6"/>
  <c r="G1490" i="6"/>
  <c r="F1490" i="6"/>
  <c r="G1489" i="6"/>
  <c r="F1489" i="6"/>
  <c r="G1488" i="6"/>
  <c r="F1488" i="6"/>
  <c r="G1487" i="6"/>
  <c r="F1487" i="6"/>
  <c r="G1486" i="6"/>
  <c r="F1486" i="6"/>
  <c r="G1485" i="6"/>
  <c r="F1485" i="6"/>
  <c r="G1481" i="6"/>
  <c r="F1481" i="6"/>
  <c r="G1480" i="6"/>
  <c r="F1480" i="6"/>
  <c r="G1479" i="6"/>
  <c r="F1479" i="6"/>
  <c r="G1478" i="6"/>
  <c r="F1478" i="6"/>
  <c r="G1477" i="6"/>
  <c r="F1477" i="6"/>
  <c r="G1476" i="6"/>
  <c r="F1476" i="6"/>
  <c r="G1472" i="6"/>
  <c r="F1472" i="6"/>
  <c r="G1471" i="6"/>
  <c r="F1471" i="6"/>
  <c r="G1470" i="6"/>
  <c r="F1470" i="6"/>
  <c r="G1469" i="6"/>
  <c r="F1469" i="6"/>
  <c r="G1468" i="6"/>
  <c r="F1468" i="6"/>
  <c r="G1464" i="6"/>
  <c r="F1464" i="6"/>
  <c r="G1463" i="6"/>
  <c r="F1463" i="6"/>
  <c r="G1462" i="6"/>
  <c r="F1462" i="6"/>
  <c r="G1458" i="6"/>
  <c r="F1458" i="6"/>
  <c r="G1457" i="6"/>
  <c r="F1457" i="6"/>
  <c r="G1456" i="6"/>
  <c r="F1456" i="6"/>
  <c r="G1455" i="6"/>
  <c r="F1455" i="6"/>
  <c r="G1454" i="6"/>
  <c r="F1454" i="6"/>
  <c r="G1453" i="6"/>
  <c r="F1453" i="6"/>
  <c r="G1452" i="6"/>
  <c r="F1452" i="6"/>
  <c r="G1451" i="6"/>
  <c r="F1451" i="6"/>
  <c r="G1450" i="6"/>
  <c r="F1450" i="6"/>
  <c r="G1449" i="6"/>
  <c r="F1449" i="6"/>
  <c r="G1448" i="6"/>
  <c r="F1448" i="6"/>
  <c r="G1447" i="6"/>
  <c r="F1447" i="6"/>
  <c r="G1446" i="6"/>
  <c r="F1446" i="6"/>
  <c r="G1442" i="6"/>
  <c r="G1443" i="6" s="1"/>
  <c r="F1442" i="6"/>
  <c r="F1443" i="6" s="1"/>
  <c r="G1438" i="6"/>
  <c r="G1439" i="6" s="1"/>
  <c r="F1438" i="6"/>
  <c r="F1439" i="6" s="1"/>
  <c r="G1434" i="6"/>
  <c r="F1434" i="6"/>
  <c r="G1433" i="6"/>
  <c r="F1433" i="6"/>
  <c r="G1432" i="6"/>
  <c r="F1432" i="6"/>
  <c r="G1431" i="6"/>
  <c r="F1431" i="6"/>
  <c r="G1427" i="6"/>
  <c r="F1427" i="6"/>
  <c r="G1426" i="6"/>
  <c r="F1426" i="6"/>
  <c r="G1425" i="6"/>
  <c r="F1425" i="6"/>
  <c r="G1421" i="6"/>
  <c r="F1421" i="6"/>
  <c r="G1420" i="6"/>
  <c r="F1420" i="6"/>
  <c r="G1419" i="6"/>
  <c r="F1419" i="6"/>
  <c r="G1418" i="6"/>
  <c r="F1418" i="6"/>
  <c r="G1414" i="6"/>
  <c r="G1415" i="6" s="1"/>
  <c r="F1414" i="6"/>
  <c r="F1415" i="6" s="1"/>
  <c r="G1410" i="6"/>
  <c r="F1410" i="6"/>
  <c r="G1409" i="6"/>
  <c r="F1409" i="6"/>
  <c r="G1405" i="6"/>
  <c r="F1405" i="6"/>
  <c r="G1404" i="6"/>
  <c r="F1404" i="6"/>
  <c r="G1400" i="6"/>
  <c r="F1400" i="6"/>
  <c r="G1399" i="6"/>
  <c r="F1399" i="6"/>
  <c r="G1398" i="6"/>
  <c r="F1398" i="6"/>
  <c r="G1397" i="6"/>
  <c r="F1397" i="6"/>
  <c r="G1396" i="6"/>
  <c r="F1396" i="6"/>
  <c r="G1395" i="6"/>
  <c r="F1395" i="6"/>
  <c r="G1394" i="6"/>
  <c r="F1394" i="6"/>
  <c r="G1393" i="6"/>
  <c r="F1393" i="6"/>
  <c r="G1392" i="6"/>
  <c r="F1392" i="6"/>
  <c r="G1391" i="6"/>
  <c r="F1391" i="6"/>
  <c r="G1387" i="6"/>
  <c r="F1387" i="6"/>
  <c r="G1386" i="6"/>
  <c r="F1386" i="6"/>
  <c r="G1385" i="6"/>
  <c r="F1385" i="6"/>
  <c r="G1384" i="6"/>
  <c r="F1384" i="6"/>
  <c r="G1383" i="6"/>
  <c r="F1383" i="6"/>
  <c r="G1382" i="6"/>
  <c r="F1382" i="6"/>
  <c r="G1381" i="6"/>
  <c r="F1381" i="6"/>
  <c r="G1380" i="6"/>
  <c r="F1380" i="6"/>
  <c r="G1379" i="6"/>
  <c r="F1379" i="6"/>
  <c r="G1375" i="6"/>
  <c r="F1375" i="6"/>
  <c r="G1374" i="6"/>
  <c r="F1374" i="6"/>
  <c r="G1373" i="6"/>
  <c r="F1373" i="6"/>
  <c r="G1372" i="6"/>
  <c r="F1372" i="6"/>
  <c r="G1371" i="6"/>
  <c r="F1371" i="6"/>
  <c r="G1370" i="6"/>
  <c r="F1370" i="6"/>
  <c r="G1369" i="6"/>
  <c r="F1369" i="6"/>
  <c r="G1368" i="6"/>
  <c r="F1368" i="6"/>
  <c r="G1367" i="6"/>
  <c r="F1367" i="6"/>
  <c r="G1366" i="6"/>
  <c r="F1366" i="6"/>
  <c r="G1362" i="6"/>
  <c r="F1362" i="6"/>
  <c r="G1361" i="6"/>
  <c r="F1361" i="6"/>
  <c r="G1360" i="6"/>
  <c r="F1360" i="6"/>
  <c r="G1356" i="6"/>
  <c r="F1356" i="6"/>
  <c r="G1355" i="6"/>
  <c r="F1355" i="6"/>
  <c r="G1354" i="6"/>
  <c r="F1354" i="6"/>
  <c r="G1353" i="6"/>
  <c r="F1353" i="6"/>
  <c r="G1352" i="6"/>
  <c r="F1352" i="6"/>
  <c r="G1351" i="6"/>
  <c r="F1351" i="6"/>
  <c r="G1350" i="6"/>
  <c r="F1350" i="6"/>
  <c r="G1346" i="6"/>
  <c r="F1346" i="6"/>
  <c r="G1345" i="6"/>
  <c r="F1345" i="6"/>
  <c r="G1344" i="6"/>
  <c r="F1344" i="6"/>
  <c r="G1343" i="6"/>
  <c r="F1343" i="6"/>
  <c r="G1339" i="6"/>
  <c r="F1339" i="6"/>
  <c r="G1338" i="6"/>
  <c r="F1338" i="6"/>
  <c r="G1334" i="6"/>
  <c r="F1334" i="6"/>
  <c r="G1333" i="6"/>
  <c r="F1333" i="6"/>
  <c r="G1332" i="6"/>
  <c r="F1332" i="6"/>
  <c r="G1331" i="6"/>
  <c r="F1331" i="6"/>
  <c r="G1327" i="6"/>
  <c r="F1327" i="6"/>
  <c r="G1326" i="6"/>
  <c r="F1326" i="6"/>
  <c r="G1325" i="6"/>
  <c r="F1325" i="6"/>
  <c r="G1324" i="6"/>
  <c r="F1324" i="6"/>
  <c r="G1320" i="6"/>
  <c r="F1320" i="6"/>
  <c r="G1319" i="6"/>
  <c r="F1319" i="6"/>
  <c r="G1318" i="6"/>
  <c r="F1318" i="6"/>
  <c r="G1317" i="6"/>
  <c r="F1317" i="6"/>
  <c r="G1316" i="6"/>
  <c r="F1316" i="6"/>
  <c r="G1315" i="6"/>
  <c r="F1315" i="6"/>
  <c r="G1311" i="6"/>
  <c r="F1311" i="6"/>
  <c r="G1310" i="6"/>
  <c r="F1310" i="6"/>
  <c r="G1309" i="6"/>
  <c r="F1309" i="6"/>
  <c r="G1308" i="6"/>
  <c r="F1308" i="6"/>
  <c r="G1307" i="6"/>
  <c r="F1307" i="6"/>
  <c r="G1306" i="6"/>
  <c r="F1306" i="6"/>
  <c r="G1305" i="6"/>
  <c r="F1305" i="6"/>
  <c r="G1304" i="6"/>
  <c r="F1304" i="6"/>
  <c r="G1303" i="6"/>
  <c r="F1303" i="6"/>
  <c r="G1302" i="6"/>
  <c r="F1302" i="6"/>
  <c r="G1301" i="6"/>
  <c r="F1301" i="6"/>
  <c r="G1300" i="6"/>
  <c r="F1300" i="6"/>
  <c r="G1299" i="6"/>
  <c r="F1299" i="6"/>
  <c r="G1298" i="6"/>
  <c r="F1298" i="6"/>
  <c r="G1297" i="6"/>
  <c r="F1297" i="6"/>
  <c r="G1296" i="6"/>
  <c r="F1296" i="6"/>
  <c r="G1292" i="6"/>
  <c r="F1292" i="6"/>
  <c r="G1291" i="6"/>
  <c r="F1291" i="6"/>
  <c r="G1290" i="6"/>
  <c r="F1290" i="6"/>
  <c r="G1289" i="6"/>
  <c r="F1289" i="6"/>
  <c r="G1288" i="6"/>
  <c r="F1288" i="6"/>
  <c r="G1287" i="6"/>
  <c r="F1287" i="6"/>
  <c r="G1286" i="6"/>
  <c r="F1286" i="6"/>
  <c r="G1285" i="6"/>
  <c r="F1285" i="6"/>
  <c r="G1284" i="6"/>
  <c r="F1284" i="6"/>
  <c r="G1283" i="6"/>
  <c r="F1283" i="6"/>
  <c r="G1279" i="6"/>
  <c r="F1279" i="6"/>
  <c r="G1278" i="6"/>
  <c r="F1278" i="6"/>
  <c r="G1277" i="6"/>
  <c r="F1277" i="6"/>
  <c r="G1276" i="6"/>
  <c r="F1276" i="6"/>
  <c r="G1275" i="6"/>
  <c r="F1275" i="6"/>
  <c r="G1271" i="6"/>
  <c r="G1272" i="6" s="1"/>
  <c r="F1271" i="6"/>
  <c r="F1272" i="6" s="1"/>
  <c r="G1267" i="6"/>
  <c r="F1267" i="6"/>
  <c r="G1266" i="6"/>
  <c r="F1266" i="6"/>
  <c r="G1265" i="6"/>
  <c r="F1265" i="6"/>
  <c r="G1264" i="6"/>
  <c r="F1264" i="6"/>
  <c r="G1263" i="6"/>
  <c r="F1263" i="6"/>
  <c r="G1262" i="6"/>
  <c r="F1262" i="6"/>
  <c r="G1258" i="6"/>
  <c r="F1258" i="6"/>
  <c r="G1257" i="6"/>
  <c r="F1257" i="6"/>
  <c r="G1253" i="6"/>
  <c r="F1253" i="6"/>
  <c r="G1252" i="6"/>
  <c r="F1252" i="6"/>
  <c r="G1251" i="6"/>
  <c r="F1251" i="6"/>
  <c r="G1250" i="6"/>
  <c r="F1250" i="6"/>
  <c r="G1246" i="6"/>
  <c r="F1246" i="6"/>
  <c r="G1245" i="6"/>
  <c r="F1245" i="6"/>
  <c r="G1244" i="6"/>
  <c r="F1244" i="6"/>
  <c r="G1243" i="6"/>
  <c r="F1243" i="6"/>
  <c r="G1239" i="6"/>
  <c r="F1239" i="6"/>
  <c r="G1238" i="6"/>
  <c r="F1238" i="6"/>
  <c r="G1237" i="6"/>
  <c r="F1237" i="6"/>
  <c r="G1233" i="6"/>
  <c r="F1233" i="6"/>
  <c r="G1232" i="6"/>
  <c r="F1232" i="6"/>
  <c r="G1231" i="6"/>
  <c r="F1231" i="6"/>
  <c r="G1230" i="6"/>
  <c r="F1230" i="6"/>
  <c r="G1229" i="6"/>
  <c r="F1229" i="6"/>
  <c r="G1228" i="6"/>
  <c r="F1228" i="6"/>
  <c r="G1224" i="6"/>
  <c r="F1224" i="6"/>
  <c r="G1223" i="6"/>
  <c r="F1223" i="6"/>
  <c r="G1222" i="6"/>
  <c r="F1222" i="6"/>
  <c r="G1221" i="6"/>
  <c r="F1221" i="6"/>
  <c r="G1220" i="6"/>
  <c r="F1220" i="6"/>
  <c r="G1219" i="6"/>
  <c r="F1219" i="6"/>
  <c r="G1218" i="6"/>
  <c r="F1218" i="6"/>
  <c r="G1214" i="6"/>
  <c r="F1214" i="6"/>
  <c r="G1213" i="6"/>
  <c r="F1213" i="6"/>
  <c r="G1212" i="6"/>
  <c r="F1212" i="6"/>
  <c r="G1208" i="6"/>
  <c r="F1208" i="6"/>
  <c r="G1207" i="6"/>
  <c r="F1207" i="6"/>
  <c r="G1206" i="6"/>
  <c r="F1206" i="6"/>
  <c r="G1202" i="6"/>
  <c r="F1202" i="6"/>
  <c r="G1201" i="6"/>
  <c r="F1201" i="6"/>
  <c r="G1200" i="6"/>
  <c r="F1200" i="6"/>
  <c r="G1199" i="6"/>
  <c r="F1199" i="6"/>
  <c r="G1198" i="6"/>
  <c r="F1198" i="6"/>
  <c r="G1197" i="6"/>
  <c r="F1197" i="6"/>
  <c r="G1196" i="6"/>
  <c r="F1196" i="6"/>
  <c r="G1192" i="6"/>
  <c r="F1192" i="6"/>
  <c r="G1191" i="6"/>
  <c r="F1191" i="6"/>
  <c r="G1190" i="6"/>
  <c r="F1190" i="6"/>
  <c r="G1189" i="6"/>
  <c r="F1189" i="6"/>
  <c r="G1188" i="6"/>
  <c r="F1188" i="6"/>
  <c r="G1183" i="6"/>
  <c r="F1183" i="6"/>
  <c r="G1182" i="6"/>
  <c r="F1182" i="6"/>
  <c r="G1181" i="6"/>
  <c r="F1181" i="6"/>
  <c r="G1180" i="6"/>
  <c r="F1180" i="6"/>
  <c r="G1179" i="6"/>
  <c r="F1179" i="6"/>
  <c r="G1175" i="6"/>
  <c r="F1175" i="6"/>
  <c r="G1174" i="6"/>
  <c r="F1174" i="6"/>
  <c r="G1173" i="6"/>
  <c r="F1173" i="6"/>
  <c r="G1172" i="6"/>
  <c r="F1172" i="6"/>
  <c r="G1171" i="6"/>
  <c r="F1171" i="6"/>
  <c r="G1170" i="6"/>
  <c r="F1170" i="6"/>
  <c r="G1166" i="6"/>
  <c r="G1167" i="6" s="1"/>
  <c r="F1166" i="6"/>
  <c r="F1167" i="6" s="1"/>
  <c r="G1162" i="6"/>
  <c r="F1162" i="6"/>
  <c r="G1161" i="6"/>
  <c r="F1161" i="6"/>
  <c r="G1160" i="6"/>
  <c r="F1160" i="6"/>
  <c r="G1159" i="6"/>
  <c r="F1159" i="6"/>
  <c r="G1158" i="6"/>
  <c r="F1158" i="6"/>
  <c r="G1157" i="6"/>
  <c r="F1157" i="6"/>
  <c r="G1153" i="6"/>
  <c r="F1153" i="6"/>
  <c r="G1152" i="6"/>
  <c r="F1152" i="6"/>
  <c r="G1151" i="6"/>
  <c r="F1151" i="6"/>
  <c r="G1150" i="6"/>
  <c r="F1150" i="6"/>
  <c r="G1149" i="6"/>
  <c r="F1149" i="6"/>
  <c r="G1148" i="6"/>
  <c r="F1148" i="6"/>
  <c r="G1147" i="6"/>
  <c r="F1147" i="6"/>
  <c r="G1143" i="6"/>
  <c r="G1144" i="6" s="1"/>
  <c r="F1143" i="6"/>
  <c r="F1144" i="6" s="1"/>
  <c r="G1139" i="6"/>
  <c r="F1139" i="6"/>
  <c r="G1138" i="6"/>
  <c r="F1138" i="6"/>
  <c r="G1137" i="6"/>
  <c r="F1137" i="6"/>
  <c r="G1136" i="6"/>
  <c r="F1136" i="6"/>
  <c r="G1135" i="6"/>
  <c r="F1135" i="6"/>
  <c r="G1134" i="6"/>
  <c r="F1134" i="6"/>
  <c r="G1133" i="6"/>
  <c r="F1133" i="6"/>
  <c r="G1129" i="6"/>
  <c r="G1130" i="6" s="1"/>
  <c r="F1129" i="6"/>
  <c r="F1130" i="6" s="1"/>
  <c r="G1125" i="6"/>
  <c r="F1125" i="6"/>
  <c r="G1124" i="6"/>
  <c r="F1124" i="6"/>
  <c r="G1123" i="6"/>
  <c r="F1123" i="6"/>
  <c r="G1122" i="6"/>
  <c r="F1122" i="6"/>
  <c r="G1121" i="6"/>
  <c r="F1121" i="6"/>
  <c r="G1120" i="6"/>
  <c r="F1120" i="6"/>
  <c r="G1116" i="6"/>
  <c r="F1116" i="6"/>
  <c r="G1115" i="6"/>
  <c r="F1115" i="6"/>
  <c r="G1114" i="6"/>
  <c r="F1114" i="6"/>
  <c r="G1110" i="6"/>
  <c r="G1111" i="6" s="1"/>
  <c r="F1110" i="6"/>
  <c r="F1111" i="6" s="1"/>
  <c r="G1106" i="6"/>
  <c r="F1106" i="6"/>
  <c r="G1105" i="6"/>
  <c r="F1105" i="6"/>
  <c r="G1104" i="6"/>
  <c r="F1104" i="6"/>
  <c r="G1103" i="6"/>
  <c r="F1103" i="6"/>
  <c r="G1102" i="6"/>
  <c r="F1102" i="6"/>
  <c r="G1101" i="6"/>
  <c r="F1101" i="6"/>
  <c r="G1100" i="6"/>
  <c r="F1100" i="6"/>
  <c r="G1096" i="6"/>
  <c r="F1096" i="6"/>
  <c r="G1095" i="6"/>
  <c r="F1095" i="6"/>
  <c r="G1094" i="6"/>
  <c r="F1094" i="6"/>
  <c r="G1093" i="6"/>
  <c r="F1093" i="6"/>
  <c r="G1088" i="6"/>
  <c r="F1088" i="6"/>
  <c r="G1087" i="6"/>
  <c r="F1087" i="6"/>
  <c r="G1084" i="6"/>
  <c r="F1084" i="6"/>
  <c r="G1083" i="6"/>
  <c r="F1083" i="6"/>
  <c r="G1081" i="6"/>
  <c r="F1081" i="6"/>
  <c r="G1080" i="6"/>
  <c r="F1080" i="6"/>
  <c r="G1079" i="6"/>
  <c r="F1079" i="6"/>
  <c r="G1078" i="6"/>
  <c r="F1078" i="6"/>
  <c r="G1077" i="6"/>
  <c r="F1077" i="6"/>
  <c r="G1076" i="6"/>
  <c r="F1076" i="6"/>
  <c r="G1075" i="6"/>
  <c r="F1075" i="6"/>
  <c r="G1074" i="6"/>
  <c r="F1074" i="6"/>
  <c r="G1073" i="6"/>
  <c r="F1073" i="6"/>
  <c r="G1072" i="6"/>
  <c r="F1072" i="6"/>
  <c r="G1071" i="6"/>
  <c r="F1071" i="6"/>
  <c r="G1070" i="6"/>
  <c r="F1070" i="6"/>
  <c r="G1069" i="6"/>
  <c r="F1069" i="6"/>
  <c r="G1067" i="6"/>
  <c r="F1067" i="6"/>
  <c r="G1066" i="6"/>
  <c r="F1066" i="6"/>
  <c r="G1065" i="6"/>
  <c r="F1065" i="6"/>
  <c r="G1064" i="6"/>
  <c r="F1064" i="6"/>
  <c r="G1063" i="6"/>
  <c r="F1063" i="6"/>
  <c r="G1062" i="6"/>
  <c r="F1062" i="6"/>
  <c r="G1061" i="6"/>
  <c r="F1061" i="6"/>
  <c r="G1060" i="6"/>
  <c r="F1060" i="6"/>
  <c r="G1059" i="6"/>
  <c r="F1059" i="6"/>
  <c r="G1058" i="6"/>
  <c r="F1058" i="6"/>
  <c r="G1057" i="6"/>
  <c r="F1057" i="6"/>
  <c r="G1056" i="6"/>
  <c r="F1056" i="6"/>
  <c r="G1055" i="6"/>
  <c r="F1055" i="6"/>
  <c r="G1054" i="6"/>
  <c r="F1054" i="6"/>
  <c r="G1053" i="6"/>
  <c r="F1053" i="6"/>
  <c r="G1052" i="6"/>
  <c r="F1052" i="6"/>
  <c r="G1050" i="6"/>
  <c r="F1050" i="6"/>
  <c r="G1049" i="6"/>
  <c r="F1049" i="6"/>
  <c r="G1048" i="6"/>
  <c r="F1048" i="6"/>
  <c r="G1046" i="6"/>
  <c r="F1046" i="6"/>
  <c r="G1045" i="6"/>
  <c r="F1045" i="6"/>
  <c r="G1044" i="6"/>
  <c r="F1044" i="6"/>
  <c r="G1043" i="6"/>
  <c r="F1043" i="6"/>
  <c r="G1042" i="6"/>
  <c r="F1042" i="6"/>
  <c r="G1041" i="6"/>
  <c r="F1041" i="6"/>
  <c r="G1040" i="6"/>
  <c r="F1040" i="6"/>
  <c r="G1039" i="6"/>
  <c r="F1039" i="6"/>
  <c r="G1038" i="6"/>
  <c r="F1038" i="6"/>
  <c r="G1037" i="6"/>
  <c r="F1037" i="6"/>
  <c r="G1035" i="6"/>
  <c r="F1035" i="6"/>
  <c r="G1034" i="6"/>
  <c r="F1034" i="6"/>
  <c r="G1033" i="6"/>
  <c r="F1033" i="6"/>
  <c r="G1032" i="6"/>
  <c r="F1032" i="6"/>
  <c r="G1031" i="6"/>
  <c r="F1031" i="6"/>
  <c r="G1030" i="6"/>
  <c r="F1030" i="6"/>
  <c r="G1028" i="6"/>
  <c r="F1028" i="6"/>
  <c r="G1027" i="6"/>
  <c r="F1027" i="6"/>
  <c r="G1026" i="6"/>
  <c r="F1026" i="6"/>
  <c r="G1025" i="6"/>
  <c r="F1025" i="6"/>
  <c r="G1024" i="6"/>
  <c r="F1024" i="6"/>
  <c r="G1023" i="6"/>
  <c r="F1023" i="6"/>
  <c r="G1022" i="6"/>
  <c r="F1022" i="6"/>
  <c r="G1021" i="6"/>
  <c r="F1021" i="6"/>
  <c r="G1019" i="6"/>
  <c r="F1019" i="6"/>
  <c r="G1018" i="6"/>
  <c r="F1018" i="6"/>
  <c r="G1017" i="6"/>
  <c r="F1017" i="6"/>
  <c r="G1016" i="6"/>
  <c r="F1016" i="6"/>
  <c r="G1015" i="6"/>
  <c r="F1015" i="6"/>
  <c r="G1014" i="6"/>
  <c r="F1014" i="6"/>
  <c r="G1013" i="6"/>
  <c r="F1013" i="6"/>
  <c r="G1011" i="6"/>
  <c r="F1011" i="6"/>
  <c r="G1010" i="6"/>
  <c r="F1010" i="6"/>
  <c r="G1009" i="6"/>
  <c r="F1009" i="6"/>
  <c r="G1008" i="6"/>
  <c r="F1008" i="6"/>
  <c r="G1007" i="6"/>
  <c r="F1007" i="6"/>
  <c r="G1006" i="6"/>
  <c r="F1006" i="6"/>
  <c r="G1005" i="6"/>
  <c r="F1005" i="6"/>
  <c r="G1004" i="6"/>
  <c r="F1004" i="6"/>
  <c r="G1003" i="6"/>
  <c r="F1003" i="6"/>
  <c r="G1002" i="6"/>
  <c r="F1002" i="6"/>
  <c r="G1001" i="6"/>
  <c r="F1001" i="6"/>
  <c r="G1000" i="6"/>
  <c r="F1000" i="6"/>
  <c r="G999" i="6"/>
  <c r="F999" i="6"/>
  <c r="G998" i="6"/>
  <c r="F998" i="6"/>
  <c r="G997" i="6"/>
  <c r="F997" i="6"/>
  <c r="G995" i="6"/>
  <c r="F995" i="6"/>
  <c r="G993" i="6"/>
  <c r="F993" i="6"/>
  <c r="G992" i="6"/>
  <c r="F992" i="6"/>
  <c r="G991" i="6"/>
  <c r="F991" i="6"/>
  <c r="G990" i="6"/>
  <c r="F990" i="6"/>
  <c r="G989" i="6"/>
  <c r="F989" i="6"/>
  <c r="G988" i="6"/>
  <c r="F988" i="6"/>
  <c r="G987" i="6"/>
  <c r="F987" i="6"/>
  <c r="G986" i="6"/>
  <c r="F986" i="6"/>
  <c r="G985" i="6"/>
  <c r="F985" i="6"/>
  <c r="G984" i="6"/>
  <c r="F984" i="6"/>
  <c r="G983" i="6"/>
  <c r="F983" i="6"/>
  <c r="G982" i="6"/>
  <c r="F982" i="6"/>
  <c r="G981" i="6"/>
  <c r="F981" i="6"/>
  <c r="G980" i="6"/>
  <c r="F980" i="6"/>
  <c r="G979" i="6"/>
  <c r="F979" i="6"/>
  <c r="G978" i="6"/>
  <c r="F978" i="6"/>
  <c r="G977" i="6"/>
  <c r="F977" i="6"/>
  <c r="G975" i="6"/>
  <c r="F975" i="6"/>
  <c r="G974" i="6"/>
  <c r="F974" i="6"/>
  <c r="G972" i="6"/>
  <c r="F972" i="6"/>
  <c r="G971" i="6"/>
  <c r="F971" i="6"/>
  <c r="G970" i="6"/>
  <c r="F970" i="6"/>
  <c r="G969" i="6"/>
  <c r="F969" i="6"/>
  <c r="G968" i="6"/>
  <c r="F968" i="6"/>
  <c r="G967" i="6"/>
  <c r="F967" i="6"/>
  <c r="G966" i="6"/>
  <c r="F966" i="6"/>
  <c r="G965" i="6"/>
  <c r="F965" i="6"/>
  <c r="G964" i="6"/>
  <c r="F964" i="6"/>
  <c r="G963" i="6"/>
  <c r="F963" i="6"/>
  <c r="G962" i="6"/>
  <c r="F962" i="6"/>
  <c r="G961" i="6"/>
  <c r="F961" i="6"/>
  <c r="G959" i="6"/>
  <c r="F959" i="6"/>
  <c r="G958" i="6"/>
  <c r="F958" i="6"/>
  <c r="G957" i="6"/>
  <c r="F957" i="6"/>
  <c r="G956" i="6"/>
  <c r="F956" i="6"/>
  <c r="G955" i="6"/>
  <c r="F955" i="6"/>
  <c r="G954" i="6"/>
  <c r="F954" i="6"/>
  <c r="G953" i="6"/>
  <c r="F953" i="6"/>
  <c r="G952" i="6"/>
  <c r="F952" i="6"/>
  <c r="G951" i="6"/>
  <c r="F951" i="6"/>
  <c r="G950" i="6"/>
  <c r="F950" i="6"/>
  <c r="G948" i="6"/>
  <c r="F948" i="6"/>
  <c r="G947" i="6"/>
  <c r="F947" i="6"/>
  <c r="G946" i="6"/>
  <c r="F946" i="6"/>
  <c r="G945" i="6"/>
  <c r="F945" i="6"/>
  <c r="G944" i="6"/>
  <c r="F944" i="6"/>
  <c r="G943" i="6"/>
  <c r="F943" i="6"/>
  <c r="G942" i="6"/>
  <c r="F942" i="6"/>
  <c r="G941" i="6"/>
  <c r="F941" i="6"/>
  <c r="G940" i="6"/>
  <c r="F940" i="6"/>
  <c r="G939" i="6"/>
  <c r="F939" i="6"/>
  <c r="G938" i="6"/>
  <c r="F938" i="6"/>
  <c r="G937" i="6"/>
  <c r="F937" i="6"/>
  <c r="G936" i="6"/>
  <c r="F936" i="6"/>
  <c r="G935" i="6"/>
  <c r="F935" i="6"/>
  <c r="G934" i="6"/>
  <c r="F934" i="6"/>
  <c r="G933" i="6"/>
  <c r="F933" i="6"/>
  <c r="G932" i="6"/>
  <c r="F932" i="6"/>
  <c r="G931" i="6"/>
  <c r="F931" i="6"/>
  <c r="G929" i="6"/>
  <c r="F929" i="6"/>
  <c r="G927" i="6"/>
  <c r="F927" i="6"/>
  <c r="G926" i="6"/>
  <c r="F926" i="6"/>
  <c r="G925" i="6"/>
  <c r="F925" i="6"/>
  <c r="G924" i="6"/>
  <c r="F924" i="6"/>
  <c r="G923" i="6"/>
  <c r="F923" i="6"/>
  <c r="G922" i="6"/>
  <c r="F922" i="6"/>
  <c r="G921" i="6"/>
  <c r="F921" i="6"/>
  <c r="G920" i="6"/>
  <c r="F920" i="6"/>
  <c r="G919" i="6"/>
  <c r="F919" i="6"/>
  <c r="G918" i="6"/>
  <c r="F918" i="6"/>
  <c r="G917" i="6"/>
  <c r="F917" i="6"/>
  <c r="G916" i="6"/>
  <c r="F916" i="6"/>
  <c r="G915" i="6"/>
  <c r="F915" i="6"/>
  <c r="G914" i="6"/>
  <c r="F914" i="6"/>
  <c r="G913" i="6"/>
  <c r="F913" i="6"/>
  <c r="G912" i="6"/>
  <c r="F912" i="6"/>
  <c r="G911" i="6"/>
  <c r="F911" i="6"/>
  <c r="G910" i="6"/>
  <c r="F910" i="6"/>
  <c r="G908" i="6"/>
  <c r="F908" i="6"/>
  <c r="G907" i="6"/>
  <c r="F907" i="6"/>
  <c r="G905" i="6"/>
  <c r="F905" i="6"/>
  <c r="G904" i="6"/>
  <c r="F904" i="6"/>
  <c r="G903" i="6"/>
  <c r="F903" i="6"/>
  <c r="G902" i="6"/>
  <c r="F902" i="6"/>
  <c r="G901" i="6"/>
  <c r="F901" i="6"/>
  <c r="G900" i="6"/>
  <c r="F900" i="6"/>
  <c r="G899" i="6"/>
  <c r="F899" i="6"/>
  <c r="G898" i="6"/>
  <c r="F898" i="6"/>
  <c r="G897" i="6"/>
  <c r="F897" i="6"/>
  <c r="G896" i="6"/>
  <c r="F896" i="6"/>
  <c r="G895" i="6"/>
  <c r="F895" i="6"/>
  <c r="G894" i="6"/>
  <c r="F894" i="6"/>
  <c r="G893" i="6"/>
  <c r="F893" i="6"/>
  <c r="G892" i="6"/>
  <c r="F892" i="6"/>
  <c r="G891" i="6"/>
  <c r="F891" i="6"/>
  <c r="G890" i="6"/>
  <c r="F890" i="6"/>
  <c r="G889" i="6"/>
  <c r="F889" i="6"/>
  <c r="G888" i="6"/>
  <c r="F888" i="6"/>
  <c r="G887" i="6"/>
  <c r="F887" i="6"/>
  <c r="G885" i="6"/>
  <c r="F885" i="6"/>
  <c r="G884" i="6"/>
  <c r="F884" i="6"/>
  <c r="G883" i="6"/>
  <c r="F883" i="6"/>
  <c r="G882" i="6"/>
  <c r="F882" i="6"/>
  <c r="G881" i="6"/>
  <c r="F881" i="6"/>
  <c r="G880" i="6"/>
  <c r="F880" i="6"/>
  <c r="G879" i="6"/>
  <c r="F879" i="6"/>
  <c r="G878" i="6"/>
  <c r="F878" i="6"/>
  <c r="G877" i="6"/>
  <c r="F877" i="6"/>
  <c r="G876" i="6"/>
  <c r="F876" i="6"/>
  <c r="G875" i="6"/>
  <c r="F875" i="6"/>
  <c r="G874" i="6"/>
  <c r="F874" i="6"/>
  <c r="G873" i="6"/>
  <c r="F873" i="6"/>
  <c r="G872" i="6"/>
  <c r="F872" i="6"/>
  <c r="G871" i="6"/>
  <c r="F871" i="6"/>
  <c r="G870" i="6"/>
  <c r="F870" i="6"/>
  <c r="G869" i="6"/>
  <c r="F869" i="6"/>
  <c r="G868" i="6"/>
  <c r="F868" i="6"/>
  <c r="G866" i="6"/>
  <c r="F866" i="6"/>
  <c r="G865" i="6"/>
  <c r="F865" i="6"/>
  <c r="G863" i="6"/>
  <c r="F863" i="6"/>
  <c r="G862" i="6"/>
  <c r="F862" i="6"/>
  <c r="G861" i="6"/>
  <c r="F861" i="6"/>
  <c r="G860" i="6"/>
  <c r="F860" i="6"/>
  <c r="G859" i="6"/>
  <c r="F859" i="6"/>
  <c r="G858" i="6"/>
  <c r="F858" i="6"/>
  <c r="G857" i="6"/>
  <c r="F857" i="6"/>
  <c r="G856" i="6"/>
  <c r="F856" i="6"/>
  <c r="G854" i="6"/>
  <c r="F854" i="6"/>
  <c r="G853" i="6"/>
  <c r="F853" i="6"/>
  <c r="G852" i="6"/>
  <c r="F852" i="6"/>
  <c r="G851" i="6"/>
  <c r="F851" i="6"/>
  <c r="G850" i="6"/>
  <c r="F850" i="6"/>
  <c r="G849" i="6"/>
  <c r="F849" i="6"/>
  <c r="G847" i="6"/>
  <c r="F847" i="6"/>
  <c r="G846" i="6"/>
  <c r="F846" i="6"/>
  <c r="G845" i="6"/>
  <c r="F845" i="6"/>
  <c r="G844" i="6"/>
  <c r="F844" i="6"/>
  <c r="G843" i="6"/>
  <c r="F843" i="6"/>
  <c r="G842" i="6"/>
  <c r="F842" i="6"/>
  <c r="G841" i="6"/>
  <c r="F841" i="6"/>
  <c r="G840" i="6"/>
  <c r="F840" i="6"/>
  <c r="G839" i="6"/>
  <c r="F839" i="6"/>
  <c r="G838" i="6"/>
  <c r="F838" i="6"/>
  <c r="G837" i="6"/>
  <c r="F837" i="6"/>
  <c r="G836" i="6"/>
  <c r="F836" i="6"/>
  <c r="G835" i="6"/>
  <c r="F835" i="6"/>
  <c r="G834" i="6"/>
  <c r="F834" i="6"/>
  <c r="G833" i="6"/>
  <c r="F833" i="6"/>
  <c r="G832" i="6"/>
  <c r="F832" i="6"/>
  <c r="G831" i="6"/>
  <c r="F831" i="6"/>
  <c r="G830" i="6"/>
  <c r="F830" i="6"/>
  <c r="G829" i="6"/>
  <c r="F829" i="6"/>
  <c r="G827" i="6"/>
  <c r="F827" i="6"/>
  <c r="G825" i="6"/>
  <c r="F825" i="6"/>
  <c r="G824" i="6"/>
  <c r="F824" i="6"/>
  <c r="G823" i="6"/>
  <c r="F823" i="6"/>
  <c r="G822" i="6"/>
  <c r="F822" i="6"/>
  <c r="G821" i="6"/>
  <c r="F821" i="6"/>
  <c r="G820" i="6"/>
  <c r="F820" i="6"/>
  <c r="G819" i="6"/>
  <c r="F819" i="6"/>
  <c r="G818" i="6"/>
  <c r="F818" i="6"/>
  <c r="G817" i="6"/>
  <c r="F817" i="6"/>
  <c r="G816" i="6"/>
  <c r="F816" i="6"/>
  <c r="G815" i="6"/>
  <c r="F815" i="6"/>
  <c r="G814" i="6"/>
  <c r="F814" i="6"/>
  <c r="G813" i="6"/>
  <c r="F813" i="6"/>
  <c r="G812" i="6"/>
  <c r="F812" i="6"/>
  <c r="G811" i="6"/>
  <c r="F811" i="6"/>
  <c r="G810" i="6"/>
  <c r="F810" i="6"/>
  <c r="G809" i="6"/>
  <c r="F809" i="6"/>
  <c r="G807" i="6"/>
  <c r="F807" i="6"/>
  <c r="G806" i="6"/>
  <c r="F806" i="6"/>
  <c r="G805" i="6"/>
  <c r="F805" i="6"/>
  <c r="G803" i="6"/>
  <c r="G802" i="6" s="1"/>
  <c r="F803" i="6"/>
  <c r="F802" i="6" s="1"/>
  <c r="G800" i="6"/>
  <c r="F800" i="6"/>
  <c r="G799" i="6"/>
  <c r="F799" i="6"/>
  <c r="G798" i="6"/>
  <c r="F798" i="6"/>
  <c r="G797" i="6"/>
  <c r="F797" i="6"/>
  <c r="G796" i="6"/>
  <c r="F796" i="6"/>
  <c r="G795" i="6"/>
  <c r="F795" i="6"/>
  <c r="G794" i="6"/>
  <c r="F794" i="6"/>
  <c r="G793" i="6"/>
  <c r="F793" i="6"/>
  <c r="G792" i="6"/>
  <c r="F792" i="6"/>
  <c r="G791" i="6"/>
  <c r="F791" i="6"/>
  <c r="G790" i="6"/>
  <c r="F790" i="6"/>
  <c r="G789" i="6"/>
  <c r="F789" i="6"/>
  <c r="G788" i="6"/>
  <c r="F788" i="6"/>
  <c r="G787" i="6"/>
  <c r="F787" i="6"/>
  <c r="G786" i="6"/>
  <c r="F786" i="6"/>
  <c r="G785" i="6"/>
  <c r="F785" i="6"/>
  <c r="G784" i="6"/>
  <c r="F784" i="6"/>
  <c r="G783" i="6"/>
  <c r="F783" i="6"/>
  <c r="G782" i="6"/>
  <c r="F782" i="6"/>
  <c r="G781" i="6"/>
  <c r="F781" i="6"/>
  <c r="G780" i="6"/>
  <c r="F780" i="6"/>
  <c r="G779" i="6"/>
  <c r="F779" i="6"/>
  <c r="G778" i="6"/>
  <c r="F778" i="6"/>
  <c r="G777" i="6"/>
  <c r="F777" i="6"/>
  <c r="G776" i="6"/>
  <c r="F776" i="6"/>
  <c r="G775" i="6"/>
  <c r="F775" i="6"/>
  <c r="G774" i="6"/>
  <c r="F774" i="6"/>
  <c r="G773" i="6"/>
  <c r="F773" i="6"/>
  <c r="G772" i="6"/>
  <c r="F772" i="6"/>
  <c r="G770" i="6"/>
  <c r="F770" i="6"/>
  <c r="G768" i="6"/>
  <c r="F768" i="6"/>
  <c r="G767" i="6"/>
  <c r="F767" i="6"/>
  <c r="G766" i="6"/>
  <c r="F766" i="6"/>
  <c r="G765" i="6"/>
  <c r="F765" i="6"/>
  <c r="G764" i="6"/>
  <c r="F764" i="6"/>
  <c r="G763" i="6"/>
  <c r="F763" i="6"/>
  <c r="G762" i="6"/>
  <c r="F762" i="6"/>
  <c r="G761" i="6"/>
  <c r="F761" i="6"/>
  <c r="G760" i="6"/>
  <c r="F760" i="6"/>
  <c r="G759" i="6"/>
  <c r="F759" i="6"/>
  <c r="G758" i="6"/>
  <c r="F758" i="6"/>
  <c r="G757" i="6"/>
  <c r="F757" i="6"/>
  <c r="G756" i="6"/>
  <c r="F756" i="6"/>
  <c r="G755" i="6"/>
  <c r="F755" i="6"/>
  <c r="G754" i="6"/>
  <c r="F754" i="6"/>
  <c r="G753" i="6"/>
  <c r="F753" i="6"/>
  <c r="G752" i="6"/>
  <c r="F752" i="6"/>
  <c r="G751" i="6"/>
  <c r="F751" i="6"/>
  <c r="G749" i="6"/>
  <c r="F749" i="6"/>
  <c r="G748" i="6"/>
  <c r="F748" i="6"/>
  <c r="G747" i="6"/>
  <c r="F747" i="6"/>
  <c r="G746" i="6"/>
  <c r="F746" i="6"/>
  <c r="G745" i="6"/>
  <c r="F745" i="6"/>
  <c r="G744" i="6"/>
  <c r="F744" i="6"/>
  <c r="G743" i="6"/>
  <c r="F743" i="6"/>
  <c r="G742" i="6"/>
  <c r="F742" i="6"/>
  <c r="G741" i="6"/>
  <c r="F741" i="6"/>
  <c r="G740" i="6"/>
  <c r="F740" i="6"/>
  <c r="G739" i="6"/>
  <c r="F739" i="6"/>
  <c r="G738" i="6"/>
  <c r="F738" i="6"/>
  <c r="G737" i="6"/>
  <c r="F737" i="6"/>
  <c r="G736" i="6"/>
  <c r="F736" i="6"/>
  <c r="G735" i="6"/>
  <c r="F735" i="6"/>
  <c r="G734" i="6"/>
  <c r="F734" i="6"/>
  <c r="G733" i="6"/>
  <c r="F733" i="6"/>
  <c r="G731" i="6"/>
  <c r="F731" i="6"/>
  <c r="G730" i="6"/>
  <c r="F730" i="6"/>
  <c r="G729" i="6"/>
  <c r="F729" i="6"/>
  <c r="G728" i="6"/>
  <c r="F728" i="6"/>
  <c r="G727" i="6"/>
  <c r="F727" i="6"/>
  <c r="G726" i="6"/>
  <c r="F726" i="6"/>
  <c r="G725" i="6"/>
  <c r="F725" i="6"/>
  <c r="G724" i="6"/>
  <c r="F724" i="6"/>
  <c r="G723" i="6"/>
  <c r="F723" i="6"/>
  <c r="G722" i="6"/>
  <c r="F722" i="6"/>
  <c r="G721" i="6"/>
  <c r="F721" i="6"/>
  <c r="G720" i="6"/>
  <c r="F720" i="6"/>
  <c r="G719" i="6"/>
  <c r="F719" i="6"/>
  <c r="G718" i="6"/>
  <c r="F718" i="6"/>
  <c r="G717" i="6"/>
  <c r="F717" i="6"/>
  <c r="G716" i="6"/>
  <c r="F716" i="6"/>
  <c r="G715" i="6"/>
  <c r="F715" i="6"/>
  <c r="G714" i="6"/>
  <c r="F714" i="6"/>
  <c r="G712" i="6"/>
  <c r="F712" i="6"/>
  <c r="G711" i="6"/>
  <c r="F711" i="6"/>
  <c r="G710" i="6"/>
  <c r="F710" i="6"/>
  <c r="G709" i="6"/>
  <c r="F709" i="6"/>
  <c r="G708" i="6"/>
  <c r="F708" i="6"/>
  <c r="G707" i="6"/>
  <c r="F707" i="6"/>
  <c r="G705" i="6"/>
  <c r="F705" i="6"/>
  <c r="G704" i="6"/>
  <c r="F704" i="6"/>
  <c r="G703" i="6"/>
  <c r="F703" i="6"/>
  <c r="G702" i="6"/>
  <c r="F702" i="6"/>
  <c r="G701" i="6"/>
  <c r="F701" i="6"/>
  <c r="G700" i="6"/>
  <c r="F700" i="6"/>
  <c r="G699" i="6"/>
  <c r="F699" i="6"/>
  <c r="G698" i="6"/>
  <c r="F698" i="6"/>
  <c r="G697" i="6"/>
  <c r="F697" i="6"/>
  <c r="G696" i="6"/>
  <c r="F696" i="6"/>
  <c r="G695" i="6"/>
  <c r="F695" i="6"/>
  <c r="G694" i="6"/>
  <c r="F694" i="6"/>
  <c r="G693" i="6"/>
  <c r="F693" i="6"/>
  <c r="G692" i="6"/>
  <c r="F692" i="6"/>
  <c r="G691" i="6"/>
  <c r="F691" i="6"/>
  <c r="G690" i="6"/>
  <c r="F690" i="6"/>
  <c r="G689" i="6"/>
  <c r="F689" i="6"/>
  <c r="G687" i="6"/>
  <c r="F687" i="6"/>
  <c r="G686" i="6"/>
  <c r="F686" i="6"/>
  <c r="G685" i="6"/>
  <c r="F685" i="6"/>
  <c r="G684" i="6"/>
  <c r="F684" i="6"/>
  <c r="G683" i="6"/>
  <c r="F683" i="6"/>
  <c r="G682" i="6"/>
  <c r="F682" i="6"/>
  <c r="G681" i="6"/>
  <c r="F681" i="6"/>
  <c r="G680" i="6"/>
  <c r="F680" i="6"/>
  <c r="G679" i="6"/>
  <c r="F679" i="6"/>
  <c r="G678" i="6"/>
  <c r="F678" i="6"/>
  <c r="G676" i="6"/>
  <c r="F676" i="6"/>
  <c r="G675" i="6"/>
  <c r="F675" i="6"/>
  <c r="G674" i="6"/>
  <c r="F674" i="6"/>
  <c r="G672" i="6"/>
  <c r="F672" i="6"/>
  <c r="G671" i="6"/>
  <c r="F671" i="6"/>
  <c r="G670" i="6"/>
  <c r="F670" i="6"/>
  <c r="G669" i="6"/>
  <c r="F669" i="6"/>
  <c r="G668" i="6"/>
  <c r="F668" i="6"/>
  <c r="G666" i="6"/>
  <c r="F666" i="6"/>
  <c r="G665" i="6"/>
  <c r="F665" i="6"/>
  <c r="G664" i="6"/>
  <c r="F664" i="6"/>
  <c r="G663" i="6"/>
  <c r="F663" i="6"/>
  <c r="G662" i="6"/>
  <c r="F662" i="6"/>
  <c r="G661" i="6"/>
  <c r="F661" i="6"/>
  <c r="G660" i="6"/>
  <c r="F660" i="6"/>
  <c r="G659" i="6"/>
  <c r="F659" i="6"/>
  <c r="G657" i="6"/>
  <c r="F657" i="6"/>
  <c r="G656" i="6"/>
  <c r="F656" i="6"/>
  <c r="G655" i="6"/>
  <c r="F655" i="6"/>
  <c r="G654" i="6"/>
  <c r="F654" i="6"/>
  <c r="G653" i="6"/>
  <c r="F653" i="6"/>
  <c r="G652" i="6"/>
  <c r="F652" i="6"/>
  <c r="G651" i="6"/>
  <c r="F651" i="6"/>
  <c r="G650" i="6"/>
  <c r="F650" i="6"/>
  <c r="G649" i="6"/>
  <c r="F649" i="6"/>
  <c r="G648" i="6"/>
  <c r="F648" i="6"/>
  <c r="G647" i="6"/>
  <c r="F647" i="6"/>
  <c r="G645" i="6"/>
  <c r="F645" i="6"/>
  <c r="G643" i="6"/>
  <c r="F643" i="6"/>
  <c r="G642" i="6"/>
  <c r="F642" i="6"/>
  <c r="G641" i="6"/>
  <c r="F641" i="6"/>
  <c r="G640" i="6"/>
  <c r="F640" i="6"/>
  <c r="G639" i="6"/>
  <c r="F639" i="6"/>
  <c r="G638" i="6"/>
  <c r="F638" i="6"/>
  <c r="G637" i="6"/>
  <c r="F637" i="6"/>
  <c r="G636" i="6"/>
  <c r="F636" i="6"/>
  <c r="G635" i="6"/>
  <c r="F635" i="6"/>
  <c r="G634" i="6"/>
  <c r="F634" i="6"/>
  <c r="G633" i="6"/>
  <c r="F633" i="6"/>
  <c r="G632" i="6"/>
  <c r="F632" i="6"/>
  <c r="G631" i="6"/>
  <c r="F631" i="6"/>
  <c r="G630" i="6"/>
  <c r="F630" i="6"/>
  <c r="G629" i="6"/>
  <c r="F629" i="6"/>
  <c r="G628" i="6"/>
  <c r="F628" i="6"/>
  <c r="G627" i="6"/>
  <c r="F627" i="6"/>
  <c r="G625" i="6"/>
  <c r="F625" i="6"/>
  <c r="G624" i="6"/>
  <c r="F624" i="6"/>
  <c r="G622" i="6"/>
  <c r="F622" i="6"/>
  <c r="G621" i="6"/>
  <c r="F621" i="6"/>
  <c r="G620" i="6"/>
  <c r="F620" i="6"/>
  <c r="G619" i="6"/>
  <c r="F619" i="6"/>
  <c r="G618" i="6"/>
  <c r="F618" i="6"/>
  <c r="G617" i="6"/>
  <c r="F617" i="6"/>
  <c r="G616" i="6"/>
  <c r="F616" i="6"/>
  <c r="G615" i="6"/>
  <c r="F615" i="6"/>
  <c r="G614" i="6"/>
  <c r="F614" i="6"/>
  <c r="G613" i="6"/>
  <c r="F613" i="6"/>
  <c r="G612" i="6"/>
  <c r="F612" i="6"/>
  <c r="G611" i="6"/>
  <c r="F611" i="6"/>
  <c r="G610" i="6"/>
  <c r="F610" i="6"/>
  <c r="G608" i="6"/>
  <c r="F608" i="6"/>
  <c r="G607" i="6"/>
  <c r="F607" i="6"/>
  <c r="G606" i="6"/>
  <c r="F606" i="6"/>
  <c r="G605" i="6"/>
  <c r="F605" i="6"/>
  <c r="G604" i="6"/>
  <c r="F604" i="6"/>
  <c r="G603" i="6"/>
  <c r="F603" i="6"/>
  <c r="G602" i="6"/>
  <c r="F602" i="6"/>
  <c r="G601" i="6"/>
  <c r="F601" i="6"/>
  <c r="G600" i="6"/>
  <c r="F600" i="6"/>
  <c r="G599" i="6"/>
  <c r="F599" i="6"/>
  <c r="G598" i="6"/>
  <c r="F598" i="6"/>
  <c r="G597" i="6"/>
  <c r="F597" i="6"/>
  <c r="G596" i="6"/>
  <c r="F596" i="6"/>
  <c r="G595" i="6"/>
  <c r="F595" i="6"/>
  <c r="G594" i="6"/>
  <c r="F594" i="6"/>
  <c r="G593" i="6"/>
  <c r="F593" i="6"/>
  <c r="G592" i="6"/>
  <c r="F592" i="6"/>
  <c r="G590" i="6"/>
  <c r="F590" i="6"/>
  <c r="G589" i="6"/>
  <c r="F589" i="6"/>
  <c r="G588" i="6"/>
  <c r="F588" i="6"/>
  <c r="G587" i="6"/>
  <c r="F587" i="6"/>
  <c r="G586" i="6"/>
  <c r="F586" i="6"/>
  <c r="G585" i="6"/>
  <c r="F585" i="6"/>
  <c r="G584" i="6"/>
  <c r="F584" i="6"/>
  <c r="G582" i="6"/>
  <c r="F582" i="6"/>
  <c r="G581" i="6"/>
  <c r="F581" i="6"/>
  <c r="G580" i="6"/>
  <c r="F580" i="6"/>
  <c r="G579" i="6"/>
  <c r="F579" i="6"/>
  <c r="G578" i="6"/>
  <c r="F578" i="6"/>
  <c r="G577" i="6"/>
  <c r="F577" i="6"/>
  <c r="G576" i="6"/>
  <c r="F576" i="6"/>
  <c r="G574" i="6"/>
  <c r="F574" i="6"/>
  <c r="G573" i="6"/>
  <c r="F573" i="6"/>
  <c r="G572" i="6"/>
  <c r="F572" i="6"/>
  <c r="G571" i="6"/>
  <c r="F571" i="6"/>
  <c r="G570" i="6"/>
  <c r="F570" i="6"/>
  <c r="G567" i="6"/>
  <c r="F567" i="6"/>
  <c r="G566" i="6"/>
  <c r="F566" i="6"/>
  <c r="G565" i="6"/>
  <c r="F565" i="6"/>
  <c r="G564" i="6"/>
  <c r="F564" i="6"/>
  <c r="G563" i="6"/>
  <c r="F563" i="6"/>
  <c r="G562" i="6"/>
  <c r="F562" i="6"/>
  <c r="G558" i="6"/>
  <c r="F558" i="6"/>
  <c r="G557" i="6"/>
  <c r="F557" i="6"/>
  <c r="G556" i="6"/>
  <c r="F556" i="6"/>
  <c r="G555" i="6"/>
  <c r="F555" i="6"/>
  <c r="G554" i="6"/>
  <c r="F554" i="6"/>
  <c r="G552" i="6"/>
  <c r="F552" i="6"/>
  <c r="G551" i="6"/>
  <c r="F551" i="6"/>
  <c r="G550" i="6"/>
  <c r="F550" i="6"/>
  <c r="G549" i="6"/>
  <c r="F549" i="6"/>
  <c r="G548" i="6"/>
  <c r="F548" i="6"/>
  <c r="G547" i="6"/>
  <c r="F547" i="6"/>
  <c r="G546" i="6"/>
  <c r="F546" i="6"/>
  <c r="G545" i="6"/>
  <c r="F545" i="6"/>
  <c r="G544" i="6"/>
  <c r="F544" i="6"/>
  <c r="G543" i="6"/>
  <c r="F543" i="6"/>
  <c r="G542" i="6"/>
  <c r="F542" i="6"/>
  <c r="G541" i="6"/>
  <c r="F541" i="6"/>
  <c r="G540" i="6"/>
  <c r="F540" i="6"/>
  <c r="G539" i="6"/>
  <c r="F539" i="6"/>
  <c r="G537" i="6"/>
  <c r="F537" i="6"/>
  <c r="G535" i="6"/>
  <c r="F535" i="6"/>
  <c r="G534" i="6"/>
  <c r="F534" i="6"/>
  <c r="G533" i="6"/>
  <c r="F533" i="6"/>
  <c r="G532" i="6"/>
  <c r="F532" i="6"/>
  <c r="G531" i="6"/>
  <c r="F531" i="6"/>
  <c r="G530" i="6"/>
  <c r="F530" i="6"/>
  <c r="G529" i="6"/>
  <c r="F529" i="6"/>
  <c r="G528" i="6"/>
  <c r="F528" i="6"/>
  <c r="G527" i="6"/>
  <c r="F527" i="6"/>
  <c r="G526" i="6"/>
  <c r="F526" i="6"/>
  <c r="G525" i="6"/>
  <c r="F525" i="6"/>
  <c r="G524" i="6"/>
  <c r="F524" i="6"/>
  <c r="G523" i="6"/>
  <c r="F523" i="6"/>
  <c r="G522" i="6"/>
  <c r="F522" i="6"/>
  <c r="G521" i="6"/>
  <c r="F521" i="6"/>
  <c r="G520" i="6"/>
  <c r="F520" i="6"/>
  <c r="G519" i="6"/>
  <c r="F519" i="6"/>
  <c r="G518" i="6"/>
  <c r="F518" i="6"/>
  <c r="G516" i="6"/>
  <c r="F516" i="6"/>
  <c r="G515" i="6"/>
  <c r="F515" i="6"/>
  <c r="G514" i="6"/>
  <c r="F514" i="6"/>
  <c r="G512" i="6"/>
  <c r="F512" i="6"/>
  <c r="G511" i="6"/>
  <c r="F511" i="6"/>
  <c r="G510" i="6"/>
  <c r="F510" i="6"/>
  <c r="G509" i="6"/>
  <c r="F509" i="6"/>
  <c r="G508" i="6"/>
  <c r="F508" i="6"/>
  <c r="G507" i="6"/>
  <c r="F507" i="6"/>
  <c r="G506" i="6"/>
  <c r="F506" i="6"/>
  <c r="G505" i="6"/>
  <c r="F505" i="6"/>
  <c r="G504" i="6"/>
  <c r="F504" i="6"/>
  <c r="G503" i="6"/>
  <c r="F503" i="6"/>
  <c r="G502" i="6"/>
  <c r="F502" i="6"/>
  <c r="G500" i="6"/>
  <c r="F500" i="6"/>
  <c r="G499" i="6"/>
  <c r="F499" i="6"/>
  <c r="G498" i="6"/>
  <c r="F498" i="6"/>
  <c r="G497" i="6"/>
  <c r="F497" i="6"/>
  <c r="G496" i="6"/>
  <c r="F496" i="6"/>
  <c r="G495" i="6"/>
  <c r="F495" i="6"/>
  <c r="G494" i="6"/>
  <c r="F494" i="6"/>
  <c r="G492" i="6"/>
  <c r="F492" i="6"/>
  <c r="G491" i="6"/>
  <c r="F491" i="6"/>
  <c r="G490" i="6"/>
  <c r="F490" i="6"/>
  <c r="G489" i="6"/>
  <c r="F489" i="6"/>
  <c r="G488" i="6"/>
  <c r="F488" i="6"/>
  <c r="G487" i="6"/>
  <c r="F487" i="6"/>
  <c r="G486" i="6"/>
  <c r="F486" i="6"/>
  <c r="G484" i="6"/>
  <c r="F484" i="6"/>
  <c r="G483" i="6"/>
  <c r="F483" i="6"/>
  <c r="G482" i="6"/>
  <c r="F482" i="6"/>
  <c r="G481" i="6"/>
  <c r="F481" i="6"/>
  <c r="G480" i="6"/>
  <c r="F480" i="6"/>
  <c r="G479" i="6"/>
  <c r="F479" i="6"/>
  <c r="G478" i="6"/>
  <c r="F478" i="6"/>
  <c r="G477" i="6"/>
  <c r="F477" i="6"/>
  <c r="G476" i="6"/>
  <c r="F476" i="6"/>
  <c r="G475" i="6"/>
  <c r="F475" i="6"/>
  <c r="G474" i="6"/>
  <c r="F474" i="6"/>
  <c r="G473" i="6"/>
  <c r="F473" i="6"/>
  <c r="G471" i="6"/>
  <c r="F471" i="6"/>
  <c r="G470" i="6"/>
  <c r="F470" i="6"/>
  <c r="G469" i="6"/>
  <c r="F469" i="6"/>
  <c r="G468" i="6"/>
  <c r="F468" i="6"/>
  <c r="G467" i="6"/>
  <c r="F467" i="6"/>
  <c r="G465" i="6"/>
  <c r="F465" i="6"/>
  <c r="G464" i="6"/>
  <c r="F464" i="6"/>
  <c r="G463" i="6"/>
  <c r="F463" i="6"/>
  <c r="G462" i="6"/>
  <c r="F462" i="6"/>
  <c r="G461" i="6"/>
  <c r="F461" i="6"/>
  <c r="G460" i="6"/>
  <c r="F460" i="6"/>
  <c r="G459" i="6"/>
  <c r="F459" i="6"/>
  <c r="G458" i="6"/>
  <c r="F458" i="6"/>
  <c r="G457" i="6"/>
  <c r="F457" i="6"/>
  <c r="G456" i="6"/>
  <c r="F456" i="6"/>
  <c r="G455" i="6"/>
  <c r="F455" i="6"/>
  <c r="G454" i="6"/>
  <c r="F454" i="6"/>
  <c r="G453" i="6"/>
  <c r="F453" i="6"/>
  <c r="G452" i="6"/>
  <c r="F452" i="6"/>
  <c r="G451" i="6"/>
  <c r="F451" i="6"/>
  <c r="G450" i="6"/>
  <c r="F450" i="6"/>
  <c r="G449" i="6"/>
  <c r="F449" i="6"/>
  <c r="G447" i="6"/>
  <c r="F447" i="6"/>
  <c r="G446" i="6"/>
  <c r="F446" i="6"/>
  <c r="G445" i="6"/>
  <c r="F445" i="6"/>
  <c r="G444" i="6"/>
  <c r="F444" i="6"/>
  <c r="G443" i="6"/>
  <c r="F443" i="6"/>
  <c r="G442" i="6"/>
  <c r="F442" i="6"/>
  <c r="G441" i="6"/>
  <c r="F441" i="6"/>
  <c r="G440" i="6"/>
  <c r="F440" i="6"/>
  <c r="G439" i="6"/>
  <c r="F439" i="6"/>
  <c r="G438" i="6"/>
  <c r="F438" i="6"/>
  <c r="G437" i="6"/>
  <c r="F437" i="6"/>
  <c r="G436" i="6"/>
  <c r="F436" i="6"/>
  <c r="G435" i="6"/>
  <c r="F435" i="6"/>
  <c r="G433" i="6"/>
  <c r="F433" i="6"/>
  <c r="G432" i="6"/>
  <c r="F432" i="6"/>
  <c r="G431" i="6"/>
  <c r="F431" i="6"/>
  <c r="G430" i="6"/>
  <c r="F430" i="6"/>
  <c r="G429" i="6"/>
  <c r="F429" i="6"/>
  <c r="G428" i="6"/>
  <c r="F428" i="6"/>
  <c r="G427" i="6"/>
  <c r="F427" i="6"/>
  <c r="G426" i="6"/>
  <c r="F426" i="6"/>
  <c r="G425" i="6"/>
  <c r="F425" i="6"/>
  <c r="G424" i="6"/>
  <c r="F424" i="6"/>
  <c r="G423" i="6"/>
  <c r="F423" i="6"/>
  <c r="G422" i="6"/>
  <c r="F422" i="6"/>
  <c r="G421" i="6"/>
  <c r="F421" i="6"/>
  <c r="G419" i="6"/>
  <c r="F419" i="6"/>
  <c r="G418" i="6"/>
  <c r="F418" i="6"/>
  <c r="G417" i="6"/>
  <c r="F417" i="6"/>
  <c r="G416" i="6"/>
  <c r="F416" i="6"/>
  <c r="G415" i="6"/>
  <c r="F415" i="6"/>
  <c r="G414" i="6"/>
  <c r="F414" i="6"/>
  <c r="G413" i="6"/>
  <c r="F413" i="6"/>
  <c r="G412" i="6"/>
  <c r="F412" i="6"/>
  <c r="G411" i="6"/>
  <c r="F411" i="6"/>
  <c r="G410" i="6"/>
  <c r="F410" i="6"/>
  <c r="G409" i="6"/>
  <c r="F409" i="6"/>
  <c r="G407" i="6"/>
  <c r="F407" i="6"/>
  <c r="G406" i="6"/>
  <c r="F406" i="6"/>
  <c r="G405" i="6"/>
  <c r="F405" i="6"/>
  <c r="G404" i="6"/>
  <c r="F404" i="6"/>
  <c r="G403" i="6"/>
  <c r="F403" i="6"/>
  <c r="G402" i="6"/>
  <c r="F402" i="6"/>
  <c r="G368" i="6"/>
  <c r="F368" i="6"/>
  <c r="G400" i="6"/>
  <c r="F400" i="6"/>
  <c r="G399" i="6"/>
  <c r="F399" i="6"/>
  <c r="G398" i="6"/>
  <c r="F398" i="6"/>
  <c r="G397" i="6"/>
  <c r="F397" i="6"/>
  <c r="G396" i="6"/>
  <c r="F396" i="6"/>
  <c r="G395" i="6"/>
  <c r="F395" i="6"/>
  <c r="G394" i="6"/>
  <c r="F394" i="6"/>
  <c r="G393" i="6"/>
  <c r="F393" i="6"/>
  <c r="G392" i="6"/>
  <c r="F392" i="6"/>
  <c r="G389" i="6"/>
  <c r="F389" i="6"/>
  <c r="G388" i="6"/>
  <c r="F388" i="6"/>
  <c r="G387" i="6"/>
  <c r="F387" i="6"/>
  <c r="G386" i="6"/>
  <c r="F386" i="6"/>
  <c r="G385" i="6"/>
  <c r="F385" i="6"/>
  <c r="G384" i="6"/>
  <c r="F384" i="6"/>
  <c r="G383" i="6"/>
  <c r="F383" i="6"/>
  <c r="G380" i="6"/>
  <c r="F380" i="6"/>
  <c r="G379" i="6"/>
  <c r="F379" i="6"/>
  <c r="G378" i="6"/>
  <c r="F378" i="6"/>
  <c r="G377" i="6"/>
  <c r="F377" i="6"/>
  <c r="G375" i="6"/>
  <c r="F375" i="6"/>
  <c r="G374" i="6"/>
  <c r="F374" i="6"/>
  <c r="G373" i="6"/>
  <c r="F373" i="6"/>
  <c r="G371" i="6"/>
  <c r="F371" i="6"/>
  <c r="G370" i="6"/>
  <c r="F370" i="6"/>
  <c r="G369" i="6"/>
  <c r="F369" i="6"/>
  <c r="G367" i="6"/>
  <c r="F367" i="6"/>
  <c r="G363" i="6"/>
  <c r="F363" i="6"/>
  <c r="G361" i="6"/>
  <c r="F361" i="6"/>
  <c r="G360" i="6"/>
  <c r="F360" i="6"/>
  <c r="G359" i="6"/>
  <c r="F359" i="6"/>
  <c r="G358" i="6"/>
  <c r="F358" i="6"/>
  <c r="G357" i="6"/>
  <c r="F357" i="6"/>
  <c r="G356" i="6"/>
  <c r="F356" i="6"/>
  <c r="G355" i="6"/>
  <c r="F355" i="6"/>
  <c r="G354" i="6"/>
  <c r="F354" i="6"/>
  <c r="G353" i="6"/>
  <c r="F353" i="6"/>
  <c r="G352" i="6"/>
  <c r="F352" i="6"/>
  <c r="G351" i="6"/>
  <c r="F351" i="6"/>
  <c r="G350" i="6"/>
  <c r="F350" i="6"/>
  <c r="G349" i="6"/>
  <c r="F349" i="6"/>
  <c r="G348" i="6"/>
  <c r="F348" i="6"/>
  <c r="G347" i="6"/>
  <c r="F347" i="6"/>
  <c r="G346" i="6"/>
  <c r="F346" i="6"/>
  <c r="G345" i="6"/>
  <c r="F345" i="6"/>
  <c r="G344" i="6"/>
  <c r="F344" i="6"/>
  <c r="G343" i="6"/>
  <c r="F343" i="6"/>
  <c r="G342" i="6"/>
  <c r="F342" i="6"/>
  <c r="G341" i="6"/>
  <c r="F341" i="6"/>
  <c r="G339" i="6"/>
  <c r="F339" i="6"/>
  <c r="G338" i="6"/>
  <c r="F338" i="6"/>
  <c r="G337" i="6"/>
  <c r="F337" i="6"/>
  <c r="G336" i="6"/>
  <c r="F336" i="6"/>
  <c r="G334" i="6"/>
  <c r="F334" i="6"/>
  <c r="G333" i="6"/>
  <c r="F333" i="6"/>
  <c r="G332" i="6"/>
  <c r="F332" i="6"/>
  <c r="G331" i="6"/>
  <c r="F331" i="6"/>
  <c r="G231" i="6"/>
  <c r="F231" i="6"/>
  <c r="G230" i="6"/>
  <c r="F230" i="6"/>
  <c r="G229" i="6"/>
  <c r="F229" i="6"/>
  <c r="G329" i="6"/>
  <c r="F329" i="6"/>
  <c r="G328" i="6"/>
  <c r="F328" i="6"/>
  <c r="G327" i="6"/>
  <c r="F327" i="6"/>
  <c r="G326" i="6"/>
  <c r="F326" i="6"/>
  <c r="G325" i="6"/>
  <c r="F325" i="6"/>
  <c r="G322" i="6"/>
  <c r="F322" i="6"/>
  <c r="G321" i="6"/>
  <c r="F321" i="6"/>
  <c r="G320" i="6"/>
  <c r="F320" i="6"/>
  <c r="G319" i="6"/>
  <c r="F319" i="6"/>
  <c r="G318" i="6"/>
  <c r="F318" i="6"/>
  <c r="G315" i="6"/>
  <c r="F315" i="6"/>
  <c r="G314" i="6"/>
  <c r="F314" i="6"/>
  <c r="G313" i="6"/>
  <c r="F313" i="6"/>
  <c r="G312" i="6"/>
  <c r="F312" i="6"/>
  <c r="G311" i="6"/>
  <c r="F311" i="6"/>
  <c r="G308" i="6"/>
  <c r="F308" i="6"/>
  <c r="G307" i="6"/>
  <c r="F307" i="6"/>
  <c r="G306" i="6"/>
  <c r="F306" i="6"/>
  <c r="G305" i="6"/>
  <c r="F305" i="6"/>
  <c r="G304" i="6"/>
  <c r="F304" i="6"/>
  <c r="G301" i="6"/>
  <c r="F301" i="6"/>
  <c r="G300" i="6"/>
  <c r="F300" i="6"/>
  <c r="G299" i="6"/>
  <c r="F299" i="6"/>
  <c r="G298" i="6"/>
  <c r="F298" i="6"/>
  <c r="G297" i="6"/>
  <c r="F297" i="6"/>
  <c r="G294" i="6"/>
  <c r="F294" i="6"/>
  <c r="G293" i="6"/>
  <c r="F293" i="6"/>
  <c r="G292" i="6"/>
  <c r="F292" i="6"/>
  <c r="G291" i="6"/>
  <c r="F291" i="6"/>
  <c r="G290" i="6"/>
  <c r="F290" i="6"/>
  <c r="G287" i="6"/>
  <c r="F287" i="6"/>
  <c r="G286" i="6"/>
  <c r="F286" i="6"/>
  <c r="G285" i="6"/>
  <c r="F285" i="6"/>
  <c r="G284" i="6"/>
  <c r="F284" i="6"/>
  <c r="G283" i="6"/>
  <c r="F283" i="6"/>
  <c r="G280" i="6"/>
  <c r="F280" i="6"/>
  <c r="G279" i="6"/>
  <c r="F279" i="6"/>
  <c r="G278" i="6"/>
  <c r="F278" i="6"/>
  <c r="G277" i="6"/>
  <c r="F277" i="6"/>
  <c r="G276" i="6"/>
  <c r="F276" i="6"/>
  <c r="G273" i="6"/>
  <c r="F273" i="6"/>
  <c r="G272" i="6"/>
  <c r="F272" i="6"/>
  <c r="G271" i="6"/>
  <c r="F271" i="6"/>
  <c r="G270" i="6"/>
  <c r="F270" i="6"/>
  <c r="G269" i="6"/>
  <c r="F269" i="6"/>
  <c r="G266" i="6"/>
  <c r="F266" i="6"/>
  <c r="G265" i="6"/>
  <c r="F265" i="6"/>
  <c r="G264" i="6"/>
  <c r="F264" i="6"/>
  <c r="G263" i="6"/>
  <c r="F263" i="6"/>
  <c r="G262" i="6"/>
  <c r="F262" i="6"/>
  <c r="G259" i="6"/>
  <c r="F259" i="6"/>
  <c r="G258" i="6"/>
  <c r="F258" i="6"/>
  <c r="G257" i="6"/>
  <c r="F257" i="6"/>
  <c r="G256" i="6"/>
  <c r="F256" i="6"/>
  <c r="G255" i="6"/>
  <c r="F255" i="6"/>
  <c r="G252" i="6"/>
  <c r="F252" i="6"/>
  <c r="G251" i="6"/>
  <c r="F251" i="6"/>
  <c r="G250" i="6"/>
  <c r="F250" i="6"/>
  <c r="G249" i="6"/>
  <c r="F249" i="6"/>
  <c r="G248" i="6"/>
  <c r="F248" i="6"/>
  <c r="G245" i="6"/>
  <c r="F245" i="6"/>
  <c r="G244" i="6"/>
  <c r="F244" i="6"/>
  <c r="G243" i="6"/>
  <c r="F243" i="6"/>
  <c r="G242" i="6"/>
  <c r="F242" i="6"/>
  <c r="G241" i="6"/>
  <c r="F241" i="6"/>
  <c r="G238" i="6"/>
  <c r="F238" i="6"/>
  <c r="G237" i="6"/>
  <c r="F237" i="6"/>
  <c r="G236" i="6"/>
  <c r="F236" i="6"/>
  <c r="G235" i="6"/>
  <c r="F235" i="6"/>
  <c r="G234" i="6"/>
  <c r="F234" i="6"/>
  <c r="G228" i="6"/>
  <c r="F228" i="6"/>
  <c r="G227" i="6"/>
  <c r="F227" i="6"/>
  <c r="G226" i="6"/>
  <c r="F226" i="6"/>
  <c r="G225" i="6"/>
  <c r="F225" i="6"/>
  <c r="G224" i="6"/>
  <c r="F224" i="6"/>
  <c r="G223" i="6"/>
  <c r="F223" i="6"/>
  <c r="G222" i="6"/>
  <c r="F222" i="6"/>
  <c r="G221" i="6"/>
  <c r="F221" i="6"/>
  <c r="G220" i="6"/>
  <c r="F220" i="6"/>
  <c r="G219" i="6"/>
  <c r="F219" i="6"/>
  <c r="G218" i="6"/>
  <c r="F218" i="6"/>
  <c r="G217" i="6"/>
  <c r="F217" i="6"/>
  <c r="G216" i="6"/>
  <c r="F216" i="6"/>
  <c r="G215" i="6"/>
  <c r="F215" i="6"/>
  <c r="G214" i="6"/>
  <c r="F214" i="6"/>
  <c r="G213" i="6"/>
  <c r="F213" i="6"/>
  <c r="G212" i="6"/>
  <c r="F212" i="6"/>
  <c r="G211" i="6"/>
  <c r="F211" i="6"/>
  <c r="G209" i="6"/>
  <c r="F209" i="6"/>
  <c r="G207" i="6"/>
  <c r="F207" i="6"/>
  <c r="G206" i="6"/>
  <c r="F206" i="6"/>
  <c r="G205" i="6"/>
  <c r="F205" i="6"/>
  <c r="G204" i="6"/>
  <c r="F204" i="6"/>
  <c r="G203" i="6"/>
  <c r="F203" i="6"/>
  <c r="G202" i="6"/>
  <c r="F202" i="6"/>
  <c r="G201" i="6"/>
  <c r="F201" i="6"/>
  <c r="G200" i="6"/>
  <c r="F200" i="6"/>
  <c r="G199" i="6"/>
  <c r="F199" i="6"/>
  <c r="G198" i="6"/>
  <c r="F198" i="6"/>
  <c r="G197" i="6"/>
  <c r="F197" i="6"/>
  <c r="G196" i="6"/>
  <c r="F196" i="6"/>
  <c r="G195" i="6"/>
  <c r="F195" i="6"/>
  <c r="G194" i="6"/>
  <c r="F194" i="6"/>
  <c r="G193" i="6"/>
  <c r="F193" i="6"/>
  <c r="G192" i="6"/>
  <c r="F192" i="6"/>
  <c r="G191" i="6"/>
  <c r="F191" i="6"/>
  <c r="G190" i="6"/>
  <c r="F190" i="6"/>
  <c r="G189" i="6"/>
  <c r="F189" i="6"/>
  <c r="G187" i="6"/>
  <c r="F187" i="6"/>
  <c r="G186" i="6"/>
  <c r="F186" i="6"/>
  <c r="G184" i="6"/>
  <c r="F184" i="6"/>
  <c r="G183" i="6"/>
  <c r="F183" i="6"/>
  <c r="G181" i="6"/>
  <c r="F181" i="6"/>
  <c r="G180" i="6"/>
  <c r="F180" i="6"/>
  <c r="G179" i="6"/>
  <c r="F179" i="6"/>
  <c r="G178" i="6"/>
  <c r="F178" i="6"/>
  <c r="G177" i="6"/>
  <c r="F177" i="6"/>
  <c r="G176" i="6"/>
  <c r="F176" i="6"/>
  <c r="G175" i="6"/>
  <c r="F175" i="6"/>
  <c r="G174" i="6"/>
  <c r="F174" i="6"/>
  <c r="G173" i="6"/>
  <c r="F173" i="6"/>
  <c r="G172" i="6"/>
  <c r="F172" i="6"/>
  <c r="G171" i="6"/>
  <c r="F171" i="6"/>
  <c r="G170" i="6"/>
  <c r="F170" i="6"/>
  <c r="G169" i="6"/>
  <c r="F169" i="6"/>
  <c r="G168" i="6"/>
  <c r="F168" i="6"/>
  <c r="G167" i="6"/>
  <c r="F167" i="6"/>
  <c r="G165" i="6"/>
  <c r="F165" i="6"/>
  <c r="G163" i="6"/>
  <c r="F163" i="6"/>
  <c r="G162" i="6"/>
  <c r="F162" i="6"/>
  <c r="G161" i="6"/>
  <c r="F161" i="6"/>
  <c r="G160" i="6"/>
  <c r="F160" i="6"/>
  <c r="G159" i="6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17" i="6"/>
  <c r="F117" i="6"/>
  <c r="G111" i="6"/>
  <c r="F111" i="6"/>
  <c r="G109" i="6"/>
  <c r="F109" i="6"/>
  <c r="G108" i="6"/>
  <c r="F108" i="6"/>
  <c r="G145" i="6"/>
  <c r="F145" i="6"/>
  <c r="G144" i="6"/>
  <c r="F144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4" i="6"/>
  <c r="F134" i="6"/>
  <c r="G133" i="6"/>
  <c r="F133" i="6"/>
  <c r="G132" i="6"/>
  <c r="F132" i="6"/>
  <c r="G131" i="6"/>
  <c r="F131" i="6"/>
  <c r="G130" i="6"/>
  <c r="F130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18" i="6"/>
  <c r="F118" i="6"/>
  <c r="G116" i="6"/>
  <c r="F116" i="6"/>
  <c r="G115" i="6"/>
  <c r="F115" i="6"/>
  <c r="G114" i="6"/>
  <c r="F114" i="6"/>
  <c r="G113" i="6"/>
  <c r="F113" i="6"/>
  <c r="G112" i="6"/>
  <c r="F112" i="6"/>
  <c r="G105" i="6"/>
  <c r="F105" i="6"/>
  <c r="G104" i="6"/>
  <c r="F104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7" i="6"/>
  <c r="F77" i="6"/>
  <c r="G76" i="6"/>
  <c r="F76" i="6"/>
  <c r="G71" i="6"/>
  <c r="F71" i="6"/>
  <c r="G70" i="6"/>
  <c r="F70" i="6"/>
  <c r="G69" i="6"/>
  <c r="F69" i="6"/>
  <c r="G60" i="6"/>
  <c r="F60" i="6"/>
  <c r="G58" i="6"/>
  <c r="F58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75" i="6"/>
  <c r="F75" i="6"/>
  <c r="G74" i="6"/>
  <c r="F74" i="6"/>
  <c r="G73" i="6"/>
  <c r="F73" i="6"/>
  <c r="G72" i="6"/>
  <c r="F72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57" i="6"/>
  <c r="F57" i="6"/>
  <c r="G56" i="6"/>
  <c r="F56" i="6"/>
  <c r="G61" i="6"/>
  <c r="F61" i="6"/>
  <c r="G44" i="6"/>
  <c r="F44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1" i="6"/>
  <c r="F21" i="6"/>
  <c r="G20" i="6"/>
  <c r="F20" i="6"/>
  <c r="G19" i="6"/>
  <c r="F19" i="6"/>
  <c r="G18" i="6"/>
  <c r="F18" i="6"/>
  <c r="G17" i="6"/>
  <c r="F17" i="6"/>
  <c r="G15" i="6"/>
  <c r="F15" i="6"/>
  <c r="G14" i="6"/>
  <c r="F14" i="6"/>
  <c r="G13" i="6"/>
  <c r="F13" i="6"/>
  <c r="G12" i="6"/>
  <c r="F12" i="6"/>
  <c r="G11" i="6"/>
  <c r="F11" i="6"/>
  <c r="G10" i="6"/>
  <c r="F10" i="6"/>
  <c r="F2739" i="6" l="1"/>
  <c r="F2746" i="6"/>
  <c r="G2746" i="6"/>
  <c r="G2739" i="6"/>
  <c r="F2724" i="6"/>
  <c r="G2724" i="6"/>
  <c r="G2714" i="6"/>
  <c r="F2714" i="6"/>
  <c r="F2693" i="6"/>
  <c r="F2700" i="6"/>
  <c r="F2708" i="6"/>
  <c r="G2708" i="6"/>
  <c r="G2700" i="6"/>
  <c r="G2693" i="6"/>
  <c r="F2685" i="6"/>
  <c r="F2672" i="6"/>
  <c r="G2685" i="6"/>
  <c r="G2672" i="6"/>
  <c r="F2654" i="6"/>
  <c r="F2666" i="6"/>
  <c r="G2666" i="6"/>
  <c r="F2640" i="6"/>
  <c r="F2660" i="6"/>
  <c r="G2646" i="6"/>
  <c r="G2660" i="6"/>
  <c r="G2654" i="6"/>
  <c r="F2646" i="6"/>
  <c r="G2640" i="6"/>
  <c r="G2629" i="6"/>
  <c r="F2529" i="6"/>
  <c r="F2579" i="6"/>
  <c r="F2614" i="6"/>
  <c r="F2629" i="6"/>
  <c r="F2607" i="6"/>
  <c r="G2607" i="6"/>
  <c r="G2614" i="6"/>
  <c r="G2579" i="6"/>
  <c r="F2568" i="6"/>
  <c r="G2568" i="6"/>
  <c r="F2543" i="6"/>
  <c r="F2558" i="6"/>
  <c r="G2558" i="6"/>
  <c r="G2512" i="6"/>
  <c r="G2529" i="6"/>
  <c r="G2543" i="6"/>
  <c r="F2512" i="6"/>
  <c r="F2474" i="6"/>
  <c r="F2487" i="6"/>
  <c r="F2497" i="6"/>
  <c r="G2474" i="6"/>
  <c r="G2487" i="6"/>
  <c r="G2497" i="6"/>
  <c r="F2343" i="6"/>
  <c r="F2416" i="6"/>
  <c r="F2431" i="6"/>
  <c r="G2343" i="6"/>
  <c r="G2416" i="6"/>
  <c r="G2431" i="6"/>
  <c r="F1832" i="6"/>
  <c r="F2234" i="6"/>
  <c r="G2186" i="6"/>
  <c r="G2208" i="6"/>
  <c r="G2234" i="6"/>
  <c r="F2208" i="6"/>
  <c r="G1832" i="6"/>
  <c r="G1823" i="6" s="1"/>
  <c r="F2186" i="6"/>
  <c r="F2087" i="6"/>
  <c r="G2087" i="6"/>
  <c r="G2008" i="6"/>
  <c r="F2008" i="6"/>
  <c r="F1823" i="6"/>
  <c r="F1844" i="6"/>
  <c r="G1844" i="6"/>
  <c r="F1669" i="6"/>
  <c r="G1669" i="6"/>
  <c r="F1524" i="6"/>
  <c r="G1524" i="6"/>
  <c r="F1090" i="6"/>
  <c r="G1090" i="6"/>
  <c r="F1185" i="6"/>
  <c r="G1185" i="6"/>
  <c r="F1492" i="6"/>
  <c r="G1492" i="6"/>
  <c r="F1473" i="6"/>
  <c r="F1482" i="6"/>
  <c r="G1465" i="6"/>
  <c r="G1482" i="6"/>
  <c r="G1473" i="6"/>
  <c r="F1465" i="6"/>
  <c r="G1459" i="6"/>
  <c r="F1459" i="6"/>
  <c r="F1428" i="6"/>
  <c r="F1435" i="6"/>
  <c r="G1435" i="6"/>
  <c r="G1422" i="6"/>
  <c r="G1428" i="6"/>
  <c r="F1422" i="6"/>
  <c r="G1401" i="6"/>
  <c r="G1406" i="6"/>
  <c r="G1411" i="6"/>
  <c r="F1411" i="6"/>
  <c r="G1376" i="6"/>
  <c r="F1401" i="6"/>
  <c r="F1406" i="6"/>
  <c r="F1376" i="6"/>
  <c r="F1388" i="6"/>
  <c r="G1388" i="6"/>
  <c r="G1363" i="6"/>
  <c r="F1363" i="6"/>
  <c r="F1335" i="6"/>
  <c r="F1340" i="6"/>
  <c r="F1347" i="6"/>
  <c r="F1357" i="6"/>
  <c r="G1340" i="6"/>
  <c r="G1347" i="6"/>
  <c r="G1357" i="6"/>
  <c r="G1335" i="6"/>
  <c r="F1293" i="6"/>
  <c r="F1312" i="6"/>
  <c r="F1321" i="6"/>
  <c r="F1328" i="6"/>
  <c r="G1312" i="6"/>
  <c r="G1321" i="6"/>
  <c r="G1328" i="6"/>
  <c r="G1280" i="6"/>
  <c r="G1293" i="6"/>
  <c r="F1280" i="6"/>
  <c r="G1268" i="6"/>
  <c r="F1259" i="6"/>
  <c r="F1268" i="6"/>
  <c r="G1259" i="6"/>
  <c r="F1247" i="6"/>
  <c r="F1254" i="6"/>
  <c r="G1254" i="6"/>
  <c r="G1247" i="6"/>
  <c r="F1215" i="6"/>
  <c r="F1234" i="6"/>
  <c r="F1240" i="6"/>
  <c r="G1234" i="6"/>
  <c r="G1240" i="6"/>
  <c r="F1225" i="6"/>
  <c r="G1209" i="6"/>
  <c r="G1225" i="6"/>
  <c r="G1215" i="6"/>
  <c r="F1209" i="6"/>
  <c r="F1203" i="6"/>
  <c r="G1203" i="6"/>
  <c r="F1176" i="6"/>
  <c r="F1193" i="6"/>
  <c r="G1193" i="6"/>
  <c r="G1176" i="6"/>
  <c r="F1163" i="6"/>
  <c r="G1163" i="6"/>
  <c r="F1140" i="6"/>
  <c r="F1154" i="6"/>
  <c r="G1154" i="6"/>
  <c r="C560" i="6"/>
  <c r="G1140" i="6"/>
  <c r="F1126" i="6"/>
  <c r="G1117" i="6"/>
  <c r="G1126" i="6"/>
  <c r="F1117" i="6"/>
  <c r="G1097" i="6"/>
  <c r="G1107" i="6"/>
  <c r="F1107" i="6"/>
  <c r="F1097" i="6"/>
  <c r="F568" i="6"/>
  <c r="F996" i="6"/>
  <c r="G996" i="6"/>
  <c r="F930" i="6"/>
  <c r="G930" i="6"/>
  <c r="F828" i="6"/>
  <c r="G828" i="6"/>
  <c r="G771" i="6"/>
  <c r="F771" i="6"/>
  <c r="F561" i="6"/>
  <c r="D560" i="6"/>
  <c r="G560" i="6" s="1"/>
  <c r="F376" i="6"/>
  <c r="G646" i="6"/>
  <c r="F646" i="6"/>
  <c r="G366" i="6"/>
  <c r="F372" i="6"/>
  <c r="G538" i="6"/>
  <c r="G365" i="6"/>
  <c r="F366" i="6"/>
  <c r="F538" i="6"/>
  <c r="F365" i="6"/>
  <c r="C364" i="6"/>
  <c r="D364" i="6"/>
  <c r="E364" i="6"/>
  <c r="F391" i="6"/>
  <c r="G391" i="6"/>
  <c r="F382" i="6"/>
  <c r="G382" i="6"/>
  <c r="F110" i="6"/>
  <c r="G261" i="6"/>
  <c r="G282" i="6"/>
  <c r="G289" i="6"/>
  <c r="G310" i="6"/>
  <c r="G317" i="6"/>
  <c r="G275" i="6"/>
  <c r="G303" i="6"/>
  <c r="F268" i="6"/>
  <c r="F296" i="6"/>
  <c r="F310" i="6"/>
  <c r="F324" i="6"/>
  <c r="F210" i="6"/>
  <c r="G210" i="6"/>
  <c r="G268" i="6"/>
  <c r="G296" i="6"/>
  <c r="G324" i="6"/>
  <c r="F261" i="6"/>
  <c r="F275" i="6"/>
  <c r="F282" i="6"/>
  <c r="F289" i="6"/>
  <c r="F303" i="6"/>
  <c r="F317" i="6"/>
  <c r="F119" i="6"/>
  <c r="C107" i="6"/>
  <c r="D107" i="6"/>
  <c r="G107" i="6" s="1"/>
  <c r="F254" i="6"/>
  <c r="G240" i="6"/>
  <c r="G254" i="6"/>
  <c r="F233" i="6"/>
  <c r="F247" i="6"/>
  <c r="G247" i="6"/>
  <c r="G233" i="6"/>
  <c r="F240" i="6"/>
  <c r="F166" i="6"/>
  <c r="G166" i="6"/>
  <c r="F59" i="6"/>
  <c r="F45" i="6" s="1"/>
  <c r="G59" i="6"/>
  <c r="G45" i="6" s="1"/>
  <c r="F560" i="6" l="1"/>
  <c r="G364" i="6"/>
  <c r="F364" i="6"/>
  <c r="F107" i="6"/>
</calcChain>
</file>

<file path=xl/sharedStrings.xml><?xml version="1.0" encoding="utf-8"?>
<sst xmlns="http://schemas.openxmlformats.org/spreadsheetml/2006/main" count="2546" uniqueCount="742">
  <si>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</si>
  <si>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</si>
  <si>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</si>
  <si>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</si>
  <si>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</si>
  <si>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</si>
  <si>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</si>
  <si>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</si>
  <si>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</si>
  <si>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</si>
  <si>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</si>
  <si>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                                                                                                                                            </t>
  </si>
  <si>
    <t xml:space="preserve">          b.)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</si>
  <si>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c.) Financial Expenses                                                                                                                                                                                                                </t>
  </si>
  <si>
    <t xml:space="preserve">          d.)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</si>
  <si>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</si>
  <si>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Personal Services                                                                                                                                                                                                            </t>
  </si>
  <si>
    <t xml:space="preserve">               b.)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</si>
  <si>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c.) Financial Expenses                                                                                                                                                                                                           </t>
  </si>
  <si>
    <t xml:space="preserve">               d.)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</si>
  <si>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</si>
  <si>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Personal Services                 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</si>
  <si>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Regular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</si>
  <si>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Casual/contractual                                                                                                                                                                      </t>
  </si>
  <si>
    <t xml:space="preserve">                                   Personal Economic Relief Allowance (pera)                                                                                                                                                                    </t>
  </si>
  <si>
    <t xml:space="preserve">                                   Representation Allowance (ra)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</si>
  <si>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</si>
  <si>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Clothing/uniform Allowance                                                                                                                                                                                   </t>
  </si>
  <si>
    <t xml:space="preserve">                                   Quarters Allowance                                                                                                                                                                                           </t>
  </si>
  <si>
    <t xml:space="preserve">                                   Longevity Pay                                                                                                                                                                                                </t>
  </si>
  <si>
    <t xml:space="preserve">                                   Overtime And Night Pay                                                                                                                                                                                       </t>
  </si>
  <si>
    <t xml:space="preserve">                                   Year End Bonus                                                                                                                                                                                               </t>
  </si>
  <si>
    <t xml:space="preserve">                                   Cash Gift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</si>
  <si>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Allowances- Mid Year Bonus                                                                                                                                                                 </t>
  </si>
  <si>
    <t xml:space="preserve">                                   Other Bonuses And Allowances-medical Allowance                                                                                                                                                               </t>
  </si>
  <si>
    <t xml:space="preserve">                                   Retirement And Life Insurance Premiums                                                                                                                                                                       </t>
  </si>
  <si>
    <t xml:space="preserve">                                   Pag-ibig Contributions                                                                                                                                                                                       </t>
  </si>
  <si>
    <t xml:space="preserve">                                   Philhealth Contributions                                                                                                                                                                                     </t>
  </si>
  <si>
    <t xml:space="preserve">                                   Employees Compensation Insurance Premiums                                                                                                                                                                    </t>
  </si>
  <si>
    <t xml:space="preserve">                                   Other Personnel Benefits-pei                                                                                                                                                                                 </t>
  </si>
  <si>
    <t xml:space="preserve">                         b.)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</si>
  <si>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Subsidy To Local Government Units - Aid To Barangay Lgus                                                                                                                                                     </t>
  </si>
  <si>
    <t xml:space="preserve">                                   Other General Services                                                                                                                                                                                       </t>
  </si>
  <si>
    <t xml:space="preserve">                                   Confidential Expenses                                                                                                                                                                                        </t>
  </si>
  <si>
    <t xml:space="preserve">                                   Extraordinary And Miscellaneous Expenses                                                                                                                                                                     </t>
  </si>
  <si>
    <t xml:space="preserve">                                   F/a To Barangay Bukal, Nabunturan                                                                                                                                                                            </t>
  </si>
  <si>
    <t xml:space="preserve">                                   F/a To Barangay Manurigao, New Bataan                                                                                                                                                                        </t>
  </si>
  <si>
    <t xml:space="preserve">                                   F/a To Barangay Tandawan, New Bataan                                                                                                                                                                         </t>
  </si>
  <si>
    <t xml:space="preserve">                                   F/a To Municipalities And Barangays For Socio-cultural - Ppas                                                                                                                                                </t>
  </si>
  <si>
    <t xml:space="preserve">                                   F/a To Special Barangays - Provincewide For Honorarium                                                                                                                                                       </t>
  </si>
  <si>
    <t xml:space="preserve">                                   Plgu-davao De Oro Counterpart To Didp-pmo Operation                                                                                                                                                          </t>
  </si>
  <si>
    <t xml:space="preserve">                                   Fidelity Bond Premiums                                                                                                                                                                                       </t>
  </si>
  <si>
    <t xml:space="preserve">                                   F/a For Various Ngo's/civic Organizations                                                                                                                                                                    </t>
  </si>
  <si>
    <t xml:space="preserve">                                   F/a To Department Of Trade And Industry (dti)                                                                                                                                                                </t>
  </si>
  <si>
    <t xml:space="preserve">                                   F/a To National Commission For Indigenous People (ncip), Davao De Oro                                                                                                                                        </t>
  </si>
  <si>
    <t xml:space="preserve">                                   Maintenance And Operation Of Comelec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</si>
  <si>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</si>
  <si>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</si>
  <si>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</si>
  <si>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</si>
  <si>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Pgo                                                                                                                                                                      </t>
  </si>
  <si>
    <t xml:space="preserve">                                   Semi-expendable Machinery And Equipment Expenses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</si>
  <si>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</si>
  <si>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Water Expenses                                                                                                                                                                                               </t>
  </si>
  <si>
    <t xml:space="preserve">                                   Postage And Courier Services                                                                                                                                                                                 </t>
  </si>
  <si>
    <t xml:space="preserve">                                   Telephone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</si>
  <si>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Other Professional Services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</si>
  <si>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                                                                                                                                                           </t>
  </si>
  <si>
    <t xml:space="preserve">                                   Rent Expenses                                                                                                                                                                                                </t>
  </si>
  <si>
    <t xml:space="preserve">                                   Membership Dues And Contributions To Organizations                                                                                                                                                           </t>
  </si>
  <si>
    <t xml:space="preserve">                                   Subscription Expenses                                                                                                                                                                                        </t>
  </si>
  <si>
    <t xml:space="preserve">                                   Loans Payable - Domestic                                                                                                                                                                                     </t>
  </si>
  <si>
    <t xml:space="preserve">                                   Interest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</si>
  <si>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B. 10. Provincial Spiritual Development &amp; Values Restoration Program                                                                                                                                         </t>
  </si>
  <si>
    <t xml:space="preserve">                                   Fuel, Oil And Lubricants Expenses                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</si>
  <si>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</si>
  <si>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Representation Expenses                                                                                                                                                                                      </t>
  </si>
  <si>
    <t xml:space="preserve">                                   Donations                                                                                                                                                                                                    </t>
  </si>
  <si>
    <t xml:space="preserve">                                   B. 11. Provincial Sports Development Program                                                                                                                                                                 </t>
  </si>
  <si>
    <t xml:space="preserve">                                   Financial Assistance To Mun./brgy. For Sports Program                                                                                                                                                        </t>
  </si>
  <si>
    <t xml:space="preserve">                                   Cash Awards/prizes     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</si>
  <si>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Athletes/delegates Of Various Organizations Etc.                                                                                                                                     </t>
  </si>
  <si>
    <t xml:space="preserve">                                   Financial Assistance To Purchase Of Sports Equipment/facilities Etc.                                                                                                                                         </t>
  </si>
  <si>
    <t xml:space="preserve">                                   B. 5. Logistical Support To Barangays And Municipalities                                                                                                                                                     </t>
  </si>
  <si>
    <t xml:space="preserve">                                   B. 6. Maintenance And Operation Of  Bids And Awards Committee                                                                                                                                                </t>
  </si>
  <si>
    <t xml:space="preserve">                                   Telephone Expenses- Mobile                                                                                                                                                                                   </t>
  </si>
  <si>
    <t xml:space="preserve">                                   Internet Subscription Expenses                                                                                                                                                                           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</si>
  <si>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</si>
  <si>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                    B. 6. Maintenance And Operation Of Gad Focal Point System                                                                                                                                                    </t>
  </si>
  <si>
    <t xml:space="preserve">                                   B. 7. Maintenance And Operation Of Special Bodies                                                                                                                                                            </t>
  </si>
  <si>
    <t xml:space="preserve">                                   B. 8. Women Development  Program                                                                                                                                                                             </t>
  </si>
  <si>
    <t xml:space="preserve">                                   B. 9. Financial Support To Elementary And Secondary Schools                                                                                                                                                  </t>
  </si>
  <si>
    <t xml:space="preserve">                                   Repairs And Maintenance - Semi-expendable Machinery And Equipment                                                                                                                                            </t>
  </si>
  <si>
    <t xml:space="preserve">               2. Provincial Vice Governor's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</si>
  <si>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- Medical Allowance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</si>
  <si>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                                                                                                                                                                     </t>
  </si>
  <si>
    <t xml:space="preserve">                                   Other Personnel Benefits - Pei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</si>
  <si>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</si>
  <si>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                                                                                                                                                          </t>
  </si>
  <si>
    <t xml:space="preserve">                                   Advertising Expenses   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</si>
  <si>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: Maintenance And Operation Of Liga Ng Mga Barangay- Davao De Oro Chapter                                                                                                            </t>
  </si>
  <si>
    <t xml:space="preserve">                                   Financial Assistance To Philippine Councilors League                                                                                                                                                         </t>
  </si>
  <si>
    <t xml:space="preserve">               3.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</si>
  <si>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Casual / Contractual                                                                                                                                                                    </t>
  </si>
  <si>
    <t xml:space="preserve">                                   Internet Subcription Expenses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</si>
  <si>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(prior Years)                                                                                                                                             </t>
  </si>
  <si>
    <t xml:space="preserve">                                   Maintenance And Operation Of Legislative Research And Development Program                                                                                                                                    </t>
  </si>
  <si>
    <t xml:space="preserve">                                   Maintenance And Operation Of Sessions And Various Standing Committees                                                                                                                                        </t>
  </si>
  <si>
    <t xml:space="preserve">               4.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</si>
  <si>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Subsistence Allowance                                                                                                                                                                                        </t>
  </si>
  <si>
    <t xml:space="preserve">                                   Laundry Allowance                                                                                                                                                                                            </t>
  </si>
  <si>
    <t xml:space="preserve">                                   Hazard Pay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</si>
  <si>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Personnel Benefits                                                                                                                                                                                     </t>
  </si>
  <si>
    <t xml:space="preserve">                                   Semi-expendable Furniture, Fixtures And Books Expenses                                                                                                                                                       </t>
  </si>
  <si>
    <t xml:space="preserve">                                   Telephone Expenses-landline                                                                                                                                                                                  </t>
  </si>
  <si>
    <t xml:space="preserve">                                   Telephone Expenses-mobile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</si>
  <si>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Semi-expendable Furniture, Fixtures And Books                                                                                                                                      </t>
  </si>
  <si>
    <t xml:space="preserve">                                   Office Supplies Expenses-prior Year                                                                                                                                                                          </t>
  </si>
  <si>
    <t xml:space="preserve">                                   10. Special Program For Employment Of Students  (spes)                                                                                                                                                       </t>
  </si>
  <si>
    <t xml:space="preserve">                                   Prizes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</si>
  <si>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11. Provincial Housing Program Of Davao De Oro                                                                                                                                                               </t>
  </si>
  <si>
    <t xml:space="preserve">                                   12. Maintenance And Operation Of Provincial Investment Development &amp; Promotion Program                                                                                                                       </t>
  </si>
  <si>
    <t xml:space="preserve">                                   13. Tourism Development And Promotion Program                                                                                                                                                                </t>
  </si>
  <si>
    <t xml:space="preserve">                                   4. Information And Community Development Program                                                                                                                                                             </t>
  </si>
  <si>
    <t xml:space="preserve">                                   5. Maintenance And Operation Of Executive Committee (execom)                                                                                                                                                 </t>
  </si>
  <si>
    <t xml:space="preserve">                                   6. Indigenous People/indigenous Cultural Communities (ips/iccs) Development Program                                                                                                                          </t>
  </si>
  <si>
    <t xml:space="preserve">                                   7. Muslim Community Development Program                                                                                                                                                                      </t>
  </si>
  <si>
    <t xml:space="preserve">                                   8. Socio Cultural And Arts Program                                                                                                                                                                           </t>
  </si>
  <si>
    <t xml:space="preserve">                                   9. Technical Education Skills And Livelihood Program                                                                                                                                                         </t>
  </si>
  <si>
    <t xml:space="preserve">                         c.)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</si>
  <si>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</si>
  <si>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Machinery                                                                                                                                                                                                    </t>
  </si>
  <si>
    <t xml:space="preserve">               5. Provincial Human Resource Management and Development Office                                                                                                                                                                   </t>
  </si>
  <si>
    <t xml:space="preserve">                                   Telephone Expenses - Landline                                                                                                                                                                                </t>
  </si>
  <si>
    <t xml:space="preserve">                                   Telephone Expenses - Mobile                                                                                                                                                                                  </t>
  </si>
  <si>
    <t xml:space="preserve">                                   Ease Of Doing Business And Effecient Government Services Delivery (eodb Egsd) Program                                                                                                                        </t>
  </si>
  <si>
    <t xml:space="preserve">                                   Employee Awards And Incentives Program                                                                                                                                                                       </t>
  </si>
  <si>
    <t xml:space="preserve">                                   Human Resource Management And Development Program                                                                                                                                                            </t>
  </si>
  <si>
    <t xml:space="preserve">                                   Occupational Health And Safety (osh)                                                                                                                                                                         </t>
  </si>
  <si>
    <t xml:space="preserve">                                   Sb# 1 - Healthy Workplace Program                                                                                                                                                                            </t>
  </si>
  <si>
    <t xml:space="preserve">               6. Provincial Internal Audit Office`                                                                                                                                                                                             </t>
  </si>
  <si>
    <t xml:space="preserve">1011-2    </t>
  </si>
  <si>
    <t xml:space="preserve">               7. Provincial Planning And Development Office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</si>
  <si>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Allowances- Medical Allowance                                                                                                                                                              </t>
  </si>
  <si>
    <t xml:space="preserve">                                   Other Personnel Benefits -pei                                                                                                                                                                                </t>
  </si>
  <si>
    <t xml:space="preserve">                                   Data-based And Participatory Development Program                                                                                                                                                             </t>
  </si>
  <si>
    <t xml:space="preserve">                                   Maintenance And Operation Of Special  Bodies                                                                                                                                                                 </t>
  </si>
  <si>
    <t xml:space="preserve">                                   Maintenance And Operation Of Special Bodies                                                                                                                                                                  </t>
  </si>
  <si>
    <t xml:space="preserve">                                   Special Project Support Fund                                                                                                                                                                                 </t>
  </si>
  <si>
    <t xml:space="preserve">                                   Research, Exploration And Development Expenses                                                                                                                                                               </t>
  </si>
  <si>
    <t xml:space="preserve">                                   Legal Services                                                                                                                                                                                               </t>
  </si>
  <si>
    <t xml:space="preserve">               8. Provincial Disaster Risk Reduction and Management Office-General Administration                                                                                                                                               </t>
  </si>
  <si>
    <t xml:space="preserve">                                   Other Bonuses And Allowances - Mid Year Bonus                                                                                                                                                                </t>
  </si>
  <si>
    <t xml:space="preserve">                                   Other Personnel Benefits - (pei)                                                                                                                                                                             </t>
  </si>
  <si>
    <t xml:space="preserve">               9.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</si>
  <si>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Telephone Expenses- Landline                                                                                                                                                                                 </t>
  </si>
  <si>
    <t xml:space="preserve">                                   Cable, Satellite, Telegraph And Radio Expenses                                                                                                                                                               </t>
  </si>
  <si>
    <t xml:space="preserve">                                   Rent / Lease Expenses                                                                                                                                                                                        </t>
  </si>
  <si>
    <t xml:space="preserve">               10. Provincial General Services Office                                                                                                                                                                                           </t>
  </si>
  <si>
    <t xml:space="preserve">                                   Electricity Expenses                                                                                                                                                                                         </t>
  </si>
  <si>
    <t xml:space="preserve">                                   Janitorial Services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</si>
  <si>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Land Improvements                                                                                                                                                                  </t>
  </si>
  <si>
    <t xml:space="preserve">                                   Insurance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</si>
  <si>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- Prior Year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</si>
  <si>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- Prior Year                                                                                                                                                           </t>
  </si>
  <si>
    <t xml:space="preserve">                                   Donations - Contruction Materials                                                                                                                                                                            </t>
  </si>
  <si>
    <t xml:space="preserve">                                   Office Equipment - Procurement Of Air-conditioning Units                                                                                                                                                     </t>
  </si>
  <si>
    <t xml:space="preserve">                                   Furniture And Fixtures - Procurement Of Office Furniture                                                                                                                                                     </t>
  </si>
  <si>
    <t xml:space="preserve">               11. Provincial Budget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</si>
  <si>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Local Finance Committee                                                                                                                                                         </t>
  </si>
  <si>
    <t xml:space="preserve">                                   Maintenance And Operation Of Local School Board                                                                                                                                                              </t>
  </si>
  <si>
    <t xml:space="preserve">               12. Provincial Accountant's Office                                                                                                                                                                                               </t>
  </si>
  <si>
    <t xml:space="preserve">               13. Provincial Treasurer's Office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</si>
  <si>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Personnel Benefits- Pei                                                                                                                                                                                </t>
  </si>
  <si>
    <t xml:space="preserve">                                   Accountable Forms Expenses (af 51 And Check Books)                                                                                                                                                           </t>
  </si>
  <si>
    <t xml:space="preserve">                                   Accountable Forms Expenses (all Types Of Accountable Forms)                                                                                                                                                  </t>
  </si>
  <si>
    <t xml:space="preserve">                                   Bank Charges                 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</si>
  <si>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Provincial Revenue Generation Task Force                                                                                                                                        </t>
  </si>
  <si>
    <t xml:space="preserve">                                   Repairs And Maintenance - Buildings And Other Structures (collection Center)                                                                                                                                 </t>
  </si>
  <si>
    <t xml:space="preserve">                                   Maintenance And Operation Of Provincial Tax Collection Enforcement Program                                                                                                                                   </t>
  </si>
  <si>
    <t xml:space="preserve">               14. Provincial Assessor's Office       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</si>
  <si>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Furniture And Fixtures                                                                                                                                                             </t>
  </si>
  <si>
    <t xml:space="preserve">                                   Enhanced Tax Revenue Assessment And Collection System (e-tracs) Program                                                                                                                                      </t>
  </si>
  <si>
    <t xml:space="preserve">                                   Gis Integrated Tax Map Program                                                                                                                                                                               </t>
  </si>
  <si>
    <t xml:space="preserve">                                   Operation Handog Titulo Program                                                                                                                                                                              </t>
  </si>
  <si>
    <t xml:space="preserve">                                   Real Property Tax Administration Development Project                                                                                                                                                         </t>
  </si>
  <si>
    <t xml:space="preserve">               15. Commission On Audit                                                                                                                                                                                                          </t>
  </si>
  <si>
    <t xml:space="preserve">                         a.)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</si>
  <si>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Auditing Services                                                                                                                                                                                            </t>
  </si>
  <si>
    <t xml:space="preserve">               16. Provincial Legal Office                                                                                                                                                                                                      </t>
  </si>
  <si>
    <t xml:space="preserve">               17. PGO - Provincial Peace and Order and Public Safety Program                                                                                                                                                                   </t>
  </si>
  <si>
    <t xml:space="preserve">1011-1    </t>
  </si>
  <si>
    <t xml:space="preserve">                                   1.a. Crime Prevention And Law Enforcement Program: Inter-agency Coordination Meetings- Provincial Peace And Order Council (ppoc)                                                                             </t>
  </si>
  <si>
    <t xml:space="preserve">                                   Donations- Other Professional Fee                                                                                                                                                                            </t>
  </si>
  <si>
    <t xml:space="preserve">                                   Donations- Representation                                                                                                                                                                                    </t>
  </si>
  <si>
    <t xml:space="preserve">                                   1.b. Crime Prevention And Law Enforcement Program: Inter-agency Coordination Meetings- Provincial Anti-drug Abuse Council (padac)                                                                            </t>
  </si>
  <si>
    <t xml:space="preserve">                                   Donations - Prizes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</si>
  <si>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Training Expenses                                                                                                                                                                                </t>
  </si>
  <si>
    <t xml:space="preserve">                                   Donations-representation Expense                                                                                                                                                                             </t>
  </si>
  <si>
    <t xml:space="preserve">                                   10.a.crime Prevention And Law Enforcement Program:peace And Development Program- Prov'l Comprehensive Local Integration Program (pclip)                                                                      </t>
  </si>
  <si>
    <t xml:space="preserve">                                   Donations - Financial Assistance                                                                                                                                                                             </t>
  </si>
  <si>
    <t xml:space="preserve">                                   Donations- Electricity Expenses                                                                                                                                                                              </t>
  </si>
  <si>
    <t xml:space="preserve">                                   Donations- Food Supplies Expenses                                                                                                                                                                            </t>
  </si>
  <si>
    <t xml:space="preserve">                                   Donations- Other General Services                                                                                                                                                                            </t>
  </si>
  <si>
    <t xml:space="preserve">                                   Donations- Other Supplies And Materials Expenses                                                                                                                                                             </t>
  </si>
  <si>
    <t xml:space="preserve">                                   Donations- Representation Expenses                                                                                                                                                                           </t>
  </si>
  <si>
    <t xml:space="preserve">                                   Donations- Training Expenses                                                                                                                                                                                 </t>
  </si>
  <si>
    <t xml:space="preserve">                                   10.b.crime Prevention And Law Enforcement Program:peace And Development Program- Enchanced Comprehensive Local Integration Program/retooled Community Support Program (eclip/rcsp)                           </t>
  </si>
  <si>
    <t xml:space="preserve">                                   10.c.crime Prevention And Law Enforcement Program:peace And Development Program-peace And Order Initiatives                                                                                                  </t>
  </si>
  <si>
    <t xml:space="preserve">                                   Donations- Incidental Expenses                                                                                                                                                                               </t>
  </si>
  <si>
    <t xml:space="preserve">                                   Donations- Travelling Expenses                                                                                                                                                                               </t>
  </si>
  <si>
    <t xml:space="preserve">                                   Donations-representation Expenses                                                                                                                                                                            </t>
  </si>
  <si>
    <t xml:space="preserve">                                   10.d.1.crime Prevention And Law Enforcement Program: Peace And Development: Crisis Intervention Program: Crisis Assistance                                                                                   </t>
  </si>
  <si>
    <t xml:space="preserve">                                   Donations - Ddoph-laak                                                                                                                                                                                       </t>
  </si>
  <si>
    <t xml:space="preserve">                                   Donations - Ddoph-maragusan                                                                                                                                                                                  </t>
  </si>
  <si>
    <t xml:space="preserve">                                   Donations - Ddoph-montevista                                                                                                                                                                                 </t>
  </si>
  <si>
    <t xml:space="preserve">                                   Donations - Ddoph-pantukan                                                                                                                                                                                   </t>
  </si>
  <si>
    <t xml:space="preserve">                                   Donations - F/a For Burial, Medical, Fire Victims, Food And Educational Assistance                                                                                                                           </t>
  </si>
  <si>
    <t xml:space="preserve">                                   Donations - F/a For Medicines At Ddoph Hospitals                                                                                                                                                             </t>
  </si>
  <si>
    <t xml:space="preserve">                                   10.d.2.crime Prevention And Law Enforcement Program: Peace And Development: Crisis Intervention Program: Assistant To Indigent Patients                                                                      </t>
  </si>
  <si>
    <t xml:space="preserve">                                   Donations- Assistance To Indigent Patients                                                                                                                                                                   </t>
  </si>
  <si>
    <t xml:space="preserve">                                   10.e.1.crime Prevention And Law Enforcement Program:peace And Development Program- Community Welfare &amp; Development Program- Swada                                                                            </t>
  </si>
  <si>
    <t xml:space="preserve">                                   Donations - Semi-expendable Machinery And Equipment Expenses                                                                                                                                                 </t>
  </si>
  <si>
    <t xml:space="preserve">                                   Donations - Food Supplies Expense                                                                                                                                                                            </t>
  </si>
  <si>
    <t xml:space="preserve">                                   Donations - Office Supplies                                                                                                                                                                                  </t>
  </si>
  <si>
    <t xml:space="preserve">                                   Donations - Other Professional Services                                                                                                                                                                      </t>
  </si>
  <si>
    <t xml:space="preserve">                                   Donations - Other Supplies And Materials Expense                                                                                                                                                             </t>
  </si>
  <si>
    <t xml:space="preserve">                                   Donations - Representation Expense                                                                                                                                                                           </t>
  </si>
  <si>
    <t xml:space="preserve">                                   Donations - Training Expense                                                                                                                                                                                 </t>
  </si>
  <si>
    <t xml:space="preserve">                                   10.e.2.crime Prevention And Law Enforcement Program:peace And Development Program- Community Welfare &amp; Development Program- Prov'l Heath Insurance For Indigents                                             </t>
  </si>
  <si>
    <t xml:space="preserve">                                   10.e.3.crime Prevention And Law Enforcement Program:peace And Development Program- Community Welfare &amp; Development Program- Swine Dispersal Program                                                          </t>
  </si>
  <si>
    <t xml:space="preserve">                                   Donations -  Representation Expense                                                                                                                                                                          </t>
  </si>
  <si>
    <t xml:space="preserve">                                   Donations - Animal/zoological Supplies Expenses                                                                                                                                                              </t>
  </si>
  <si>
    <t xml:space="preserve">                                   Donations - Office Supplies Expense                                                                                                                                                                          </t>
  </si>
  <si>
    <t xml:space="preserve">                                   Donations - Travelling Expenses                                                                                                                                                                              </t>
  </si>
  <si>
    <t xml:space="preserve">                                   10.e.4.crime Prevention And Law Enforcement Program:peace And Development Program- Community Welfare &amp; Development Program- Sustainable Livelihood Program                                                   </t>
  </si>
  <si>
    <t xml:space="preserve">                                   Donations - Office Supplies Expenses                                                                                                                                                                         </t>
  </si>
  <si>
    <t xml:space="preserve">                                   Donations - Other Supplies And Materials Expenses                                                                                                                                                            </t>
  </si>
  <si>
    <t xml:space="preserve">                                   Donations - Representation Expenses                                                                                                                                                                          </t>
  </si>
  <si>
    <t xml:space="preserve">                                   Donations - Semi- Expandable Machinery And Equipment Expenses                                                                                                                                                </t>
  </si>
  <si>
    <t xml:space="preserve">                                   10.f.crime Prevention And Law Enforcement Program:peace And Development Program- Support To Witness Protection Program                                                                                       </t>
  </si>
  <si>
    <t xml:space="preserve">                                   10.g.crime Prevention And Law Enforcement Program:peace And Development Program- Serbisyo Caravan (comprehensive Outreach)                                                                                   </t>
  </si>
  <si>
    <t xml:space="preserve">                                   Donations- Office Supplies Expense                                                                                                                                                                           </t>
  </si>
  <si>
    <t xml:space="preserve">                                   Donations- Taxes, Duties And Licenses                                                                                                                                                                        </t>
  </si>
  <si>
    <t xml:space="preserve">                                   Donations-drugs And Medicines Expenses                                                                                                                                                                       </t>
  </si>
  <si>
    <t xml:space="preserve">                                   Donations-medical, Dental And Laboratory Supplies                                                                                                                                                            </t>
  </si>
  <si>
    <t xml:space="preserve">                                   2. Crime Prevention And Law Enforcement Program: Administration Support To Ppoc Secretariat                                                                                                                  </t>
  </si>
  <si>
    <t xml:space="preserve">                                   Donations-capability Development                                                                                                                                                                             </t>
  </si>
  <si>
    <t xml:space="preserve">                                   Donations-fuel, Oil And Lubricants Expenses                                                                                                                                                                  </t>
  </si>
  <si>
    <t xml:space="preserve">                                   Donations-office Supplies Expenses                                                                                                                                                                           </t>
  </si>
  <si>
    <t xml:space="preserve">                                   Donations-repair And Maintenance- Vehicle                                                                                                                                                                    </t>
  </si>
  <si>
    <t xml:space="preserve">                                   3.a. Crime Prevention And Law Enforcement Program:logistical Support To Law Enforcement Agencies-armed Forces Of The Philippines (afp)                                                                       </t>
  </si>
  <si>
    <t xml:space="preserve">                                   Donations- Food Suplies Expenses                                                                                                                                                                             </t>
  </si>
  <si>
    <t xml:space="preserve">                                   Donations- Fuel, Oil &amp; Lubricants Expenses                                                                                                                                                                   </t>
  </si>
  <si>
    <t xml:space="preserve">                                   Donations- Other Mooe                                                                                                                                                                                        </t>
  </si>
  <si>
    <t xml:space="preserve">                                   3.b. Crime Prevention And Law Enforcement Program:logistical Support To Law Enforcement Agencies- Philipine National Police (pnp)                                                                            </t>
  </si>
  <si>
    <t xml:space="preserve">                                   Donations - Capability Development                                                                                                                                                                           </t>
  </si>
  <si>
    <t xml:space="preserve">                                   Donations - Repair And Maintenance Transportation Equipment                                                                                                                                                  </t>
  </si>
  <si>
    <t xml:space="preserve">                                   Donations- Fuel, Oil And Lubricants Expenses                                                                                                                                                                 </t>
  </si>
  <si>
    <t xml:space="preserve">                                   3.c. Crime Prevention And Law Enforcement Program:logistical Support To Law Enforcement Agencies-philippine National Police Maritime Group                                                                   </t>
  </si>
  <si>
    <t xml:space="preserve">                                   Donations - Rice Allocation                                                                                                                                                                                  </t>
  </si>
  <si>
    <t xml:space="preserve">                                   Donations-fuel, Oil &amp; Lubricants Expenses                                                                                                                                                                    </t>
  </si>
  <si>
    <t xml:space="preserve">                                   3.d. Crime Prevention And Law Enforcement Program:logistical Support To Law Enforcement Agencies- Philippine National Police Special Action Force                                                            </t>
  </si>
  <si>
    <t xml:space="preserve">                                   Donations - Food Supplies                                                                                                                                                                                    </t>
  </si>
  <si>
    <t xml:space="preserve">                                   Donations - Fuel, Oil And Lubricants                                                                                                                                                                         </t>
  </si>
  <si>
    <t xml:space="preserve">                                   Donations - Other Mooe                                                                                                                                                                                       </t>
  </si>
  <si>
    <t xml:space="preserve">                                   3.e. Crime Prevention And Law Enforcement Program:logistical Support To Law Enforcement Agencies- Philippine Drug Enfrocement Agency (pdea)                                                                  </t>
  </si>
  <si>
    <t xml:space="preserve">                                   Donations - Computer Supplies/ Spareparts                                                                                                                                                                    </t>
  </si>
  <si>
    <t xml:space="preserve">                                   Donations - Rice 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</si>
  <si>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Spareparts Light Vehicle                                                                                                                                                                         </t>
  </si>
  <si>
    <t xml:space="preserve">                                   Donations- Fuel, Oil And Lubricant Expenses                                                                                                                                                                  </t>
  </si>
  <si>
    <t xml:space="preserve">                                   Donations- Office Supplies Expenses                                                                                                                                                                          </t>
  </si>
  <si>
    <t xml:space="preserve">                                   3.f. Crime Prevention And Law Enforcement Program:logistical Support To Law Enforcement Agencies- Philippine National Police (pnp) Cidg                                                                      </t>
  </si>
  <si>
    <t xml:space="preserve">                                   Donations - Food Expenses (rice Supply)                                                                                                                                                                      </t>
  </si>
  <si>
    <t xml:space="preserve">                                   Donations - Fuel, Oil And Lubricants Expenses                                                                                                                                                                </t>
  </si>
  <si>
    <t xml:space="preserve">                                   3.g. Crime Prevention And Law Enforcement Program:logistical Support To Law Enforcement Agencies- Philippine Coast Guard- Cost Guard Station Davao De Oro                                                    </t>
  </si>
  <si>
    <t xml:space="preserve">                                   3.h Crime Prevention And Law Enforcement Program:logistical Support To Law Enforcement Agencies- Bureau Of Jail And Management Penology (bjmp)                                                               </t>
  </si>
  <si>
    <t xml:space="preserve">                                   Donations - Food Supplies Expenses                                                                                                                                                                           </t>
  </si>
  <si>
    <t xml:space="preserve">                                   Donations - Repair And Maintenance                                                                                                                                                                           </t>
  </si>
  <si>
    <t xml:space="preserve">                                   4.a. Crime Prevention And Law Encforcemnet Program: Aid/capability Development For Personnel Of Law Enforcement Agencies &amp; Volunteers/partners- Kasangga Sa Kapayapaan Ng Probinsya                          </t>
  </si>
  <si>
    <t xml:space="preserve">                                   Donations - Semi-expandable Machinery And Equipment Expenses                                                                                                                                                 </t>
  </si>
  <si>
    <t xml:space="preserve">                                   Donations- Other Professional Fees                                                                                                                                                                           </t>
  </si>
  <si>
    <t xml:space="preserve">                                   4.b.crime Prevention And Law Encforcemnet Program: Aid/capability Development For Personnel Of Law Enforcement Agencies &amp; Volunteers/partners-logistical Support To Force Multiplier- Bpats                  </t>
  </si>
  <si>
    <t xml:space="preserve">                                   4.c.crime Prevention And Law Encforcemnet Program: Aid/capability Development For Personnel Of Law Enforcement Agencies &amp; Volunteers/partners-lupong Tagapamayapa/katarungang Pambarangay (kp)               </t>
  </si>
  <si>
    <t xml:space="preserve">                                   Donations - Other Professional Expenses                                                                                                                                                                      </t>
  </si>
  <si>
    <t xml:space="preserve">                                   4.d. Crime Prevention And Law Enforcement Program: Aid/capability Development For Personnel Of Law Enforcement Agencies &amp; Volunteers/partners- Logistical Support To Force Multipliers- Brgy. Tanods         </t>
  </si>
  <si>
    <t xml:space="preserve">                                   Donations- Other Professional Services                                                                                                                                                                       </t>
  </si>
  <si>
    <t xml:space="preserve">                                   4.e. Crime Prevention And Law Enforcement Program: Aid/capability Development For Personnel Of Law Enforcement Agencies &amp; Volunteers/partners- Brgy. Anti-drug Abuse Councils                                </t>
  </si>
  <si>
    <t xml:space="preserve">                                   Donations - Burial Assistance                                                                                                                                                                                </t>
  </si>
  <si>
    <t xml:space="preserve">                                   Donations - Honorarium                                                                                                                                                                                       </t>
  </si>
  <si>
    <t xml:space="preserve">                                   Donations - Medical Assistance                                                                                                                                                                               </t>
  </si>
  <si>
    <t xml:space="preserve">                                   Donations - Retirement Benefits                                                                                                                                                                              </t>
  </si>
  <si>
    <t xml:space="preserve">                                   4.g. Crime Prevention And Law Enforcement Program: Aid/capability Development For Personnel Of Law Enforcement Agencies &amp; Volunteers/partners-logistical Support To The Judiciary                            </t>
  </si>
  <si>
    <t xml:space="preserve">                                   Donations - Court Of Appeals                                                                                                                                                                                 </t>
  </si>
  <si>
    <t xml:space="preserve">                                   Donations - Doj  Nab. Probation And Parole                                                                                                                                                                   </t>
  </si>
  <si>
    <t xml:space="preserve">                                   Donations - Mctc Mabini-pantukan                                                                                                                                                                             </t>
  </si>
  <si>
    <t xml:space="preserve">                                   Donations - Mctc Mawab-nabunturan-montevista                                                                                                                                                                 </t>
  </si>
  <si>
    <t xml:space="preserve">                                   Donations - Mtc Compostela New Bataan                                                                                                                                                                        </t>
  </si>
  <si>
    <t xml:space="preserve">                                   Donations - Mtc Laak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</si>
  <si>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Mtc Maco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</si>
  <si>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Mtc Monkayo                                                                                                                                                                                      </t>
  </si>
  <si>
    <t xml:space="preserve">                                   Donations - Pao Mabini                                                                                                                                                                                       </t>
  </si>
  <si>
    <t xml:space="preserve">                                   Donations - Pao Nabunturan                                                                                                                                                                                   </t>
  </si>
  <si>
    <t xml:space="preserve">                                   Donations - Provincial Prosecution                                                                                                                                                                           </t>
  </si>
  <si>
    <t xml:space="preserve">                                   Donations - Rtc Branch 3                                                                                                                                                                                     </t>
  </si>
  <si>
    <t xml:space="preserve">                                   Donations - Rtc Branch 57                                                                                                                                                                                    </t>
  </si>
  <si>
    <t xml:space="preserve">                                   Donations - Rtc Compostela                                                                                                                                                                                   </t>
  </si>
  <si>
    <t xml:space="preserve">                                   Donations - Rtc Family Court Branch 1                                                                                                                                                                        </t>
  </si>
  <si>
    <t xml:space="preserve">                                   4.h. Crime Prevention And Law Enforcement Program: Aid/capability Development For Personnel Of Law Enforcement Agencies &amp; Volunteers/partners-1103rd Ready Reserve Infantry Batallion, Philippine Army       </t>
  </si>
  <si>
    <t xml:space="preserve">                                   Donations- Other Supplies &amp; Materials Expenses                                                                                                                                                               </t>
  </si>
  <si>
    <t xml:space="preserve">                                   Donations- Rice Allocation Expenses                                                                                                                                                                          </t>
  </si>
  <si>
    <t xml:space="preserve">                                   4.i. Crime Prevention And Law Enforcement Program: Aid/capability Development For Personnel Of Law Enforcement Agencies &amp; Volunteers/partners-logistical Support To Multipliers- Tribal Chieftains/federation</t>
  </si>
  <si>
    <t xml:space="preserve">                                   Donations-other Professional Services                                                                                                                                                                        </t>
  </si>
  <si>
    <t xml:space="preserve">                                   Donations-other Supplies And Materials Expenses                                                                                                                                                              </t>
  </si>
  <si>
    <t xml:space="preserve">                                   4.j. Crime Prevention And Law Enforcement Program: Aid/capability Development For Personnel Of Law Enforcement Agencies &amp; Volunteers/partners- Logistical Support To Law Enforcement Agencies- Cafgu Active A</t>
  </si>
  <si>
    <t xml:space="preserve">                                   Donations- Food Supplies                                                                                                                                                                                     </t>
  </si>
  <si>
    <t xml:space="preserve">                                   Donations - Educational Incentives                                                                                                                                                                           </t>
  </si>
  <si>
    <t xml:space="preserve">                                   5. A.crime Prevention And Law Enforcement Program: Progam On Ant-illegal Drugs- Ddo Transformative Program- Kontra Droga (ddot-kd)                                                                           </t>
  </si>
  <si>
    <t xml:space="preserve">                                   Donations - Computer Supplies                                                                                                                                                                                </t>
  </si>
  <si>
    <t xml:space="preserve">                                   5. B.crime Prevention And Law Enforcement Program: Progam On Ant-illegal Drugs- Ddo Transformative Program- Kontra Droga(ddot-kd)- Yakap Bayan                                                               </t>
  </si>
  <si>
    <t xml:space="preserve">                                   5. C.crime Prevention And Law Enforcement Program: Progam On Ant-illegal Drugs- Maintenance And Operation Of The Special Drug Education Center                                                               </t>
  </si>
  <si>
    <t xml:space="preserve">                                   Donations - Furnitures And Fixtures                                                                                                                                                                          </t>
  </si>
  <si>
    <t xml:space="preserve">                                   Donations - Janitorial Supplies                                                                                                                                                                              </t>
  </si>
  <si>
    <t xml:space="preserve">                                   Donations - Office Equipment                                                                                                                                                                                 </t>
  </si>
  <si>
    <t xml:space="preserve">                                   Donations - Printing And Publication Expenses                                                                                                                                                                </t>
  </si>
  <si>
    <t xml:space="preserve">                                   5. D.crime Prevention And Law Enforcement Program: Progam On Ant-illegal Drugs- Maintenance &amp; Operation Of Provincial Recovery Facility (libasan)                                                            </t>
  </si>
  <si>
    <t xml:space="preserve">                                   Donations -  Electricity Expenses                                                                                                                                                                            </t>
  </si>
  <si>
    <t xml:space="preserve">                                   Donations - Electrical Supplies                                                                                                                                                                              </t>
  </si>
  <si>
    <t xml:space="preserve">                                   Donations - Professional Fee                                                                                                                                                                                 </t>
  </si>
  <si>
    <t xml:space="preserve">                                   Donations - Semi-expandable Equipment                                                                                                                                                                        </t>
  </si>
  <si>
    <t xml:space="preserve">                                   Donations - Water Expense                                                                                                                                                                                    </t>
  </si>
  <si>
    <t xml:space="preserve">                                   Donations- Other Supplies Expenses                                                                                                                                                                           </t>
  </si>
  <si>
    <t xml:space="preserve">                                   6.a. Crime Prevention And Law Enforcement Program: Program On Counterinsurgency &amp; Counterterrorism- Oplan Pagbabago Program- End Local Communist Armed Conflict (elcac) Initiatives                          </t>
  </si>
  <si>
    <t xml:space="preserve">                                   Donations - Construction Materials And Other Supplies                                                                                                                                                        </t>
  </si>
  <si>
    <t xml:space="preserve">                                   Donations- Other Professional Services Expenses                                                                                                                                                              </t>
  </si>
  <si>
    <t xml:space="preserve">                                   Donations- Printing And Publication Expenses                                                                                                                                                                 </t>
  </si>
  <si>
    <t xml:space="preserve">                                   Donations-financial Assistance                                                                                                                                                                               </t>
  </si>
  <si>
    <t xml:space="preserve">                                   Donations-training Expenses                                                                                                                                                                                  </t>
  </si>
  <si>
    <t xml:space="preserve">                                   6.b. Crime Prevention And Law Enforcement Program: Program On Counterinsurgency &amp; Counterterrorism- Farm-to-market Road Project- Gidas                                                                       </t>
  </si>
  <si>
    <t xml:space="preserve">                                   Donations - Rental Equipment Expenses                                                                                                                                                                        </t>
  </si>
  <si>
    <t xml:space="preserve">                                   6.c. Crime Prevention And Law Enforcement Program: Program On Counterinsurgency &amp; Counterterrorism-energization In Gidas                                                                                     </t>
  </si>
  <si>
    <t xml:space="preserve">                                   Donations- Construction Supplies (solar Light)                                                                                                                                                               </t>
  </si>
  <si>
    <t xml:space="preserve">                                   Donations- Electrical Supplies                                                                                                                                                                               </t>
  </si>
  <si>
    <t xml:space="preserve">                                   6.d. Crime Prevention And Law Enforcement Program: Program On Counterinsurgency &amp; Counterterrorism- Oplan Pagbabago Program- Local Government Resource Center                                                </t>
  </si>
  <si>
    <t xml:space="preserve">                                   7.a. Crime Prevention And Law Enforcement Program: Environmental Protection Program- Anti- Illegal Fishing Program                                                                                           </t>
  </si>
  <si>
    <t xml:space="preserve">                                   7.b. Crime Prevention And Law Enforcement Program: Environmental Protection Program- Anti-illegal Logging Program                                                                                            </t>
  </si>
  <si>
    <t xml:space="preserve">                                   7.c. Crime Prevention And Law Enforcement Program: Environmental Protection Program-anti-illegal Mining Program                                                                                              </t>
  </si>
  <si>
    <t xml:space="preserve">                                   Donations - Semi-expandable Machinery And Equipment  Expenses                                                                                                                                                </t>
  </si>
  <si>
    <t xml:space="preserve">                                   Donations- Representation Expense                                                                                                                                                                            </t>
  </si>
  <si>
    <t xml:space="preserve">                                   8.a.crime Prevention And Law Enforcement Program: Katarungang Pambarangay Program- Katarungang Pambarangay/lupong Tagapamayapa Training &amp; Incentives Awards                                                  </t>
  </si>
  <si>
    <t xml:space="preserve">                                   9.a.crime Prevention And Law Enforcement Program:rehabilitation Program For Detainees- Maintenance &amp; Operation Of The Provincial Rehabilitation Center (prc)                                                 </t>
  </si>
  <si>
    <t xml:space="preserve">                                   9.b.crime Prevention And Law Enforcement Program:rehabilitation Program For Detainees-operation And Maintenance Of Bahay Pag-asa                                                                             </t>
  </si>
  <si>
    <t xml:space="preserve">                                   Donations - Food Supplies (rice/grocery Items)                                                                                                                                                               </t>
  </si>
  <si>
    <t xml:space="preserve">                                   Donations - Food Supplies (wet Market/replenishment)                                                                                                                                                         </t>
  </si>
  <si>
    <t xml:space="preserve">                                   Donations - Semi-expendable Fixtures And Furniture                                                                                                                                                           </t>
  </si>
  <si>
    <t xml:space="preserve">                                   Donations- Prizes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</si>
  <si>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Donations- Water Expenses                                                                                                                                                                                    </t>
  </si>
  <si>
    <t xml:space="preserve">                                   B.a. Public Safety Program: Logistical Support To Force Multipliers- Barangay Sanitary Inspection                                                                                                            </t>
  </si>
  <si>
    <t xml:space="preserve">                                   B.b. Public Safety Program: Logistical Support To Law Enforcement Agencies - Bureau Of Fire Protection (bfp)                                                                                                 </t>
  </si>
  <si>
    <t xml:space="preserve">                                   B.c. Public Safety Program: Logistical Support To Law Enforcement Agency- Prov'l Highway Patrol Group                                                                                                        </t>
  </si>
  <si>
    <t xml:space="preserve">                                   B.d. Public Safety Program: Prov'l Agricultural Extension Services Program                                                                                                                                   </t>
  </si>
  <si>
    <t xml:space="preserve">                                   Donations - Semi-expandable Furniture, Fixtures And Books Expenses                                                                                                                                           </t>
  </si>
  <si>
    <t xml:space="preserve">                                   Sb 1- Crime Prevention And Law Enforcement Program: Logistical Support To Law Enforcement Agencies- Revitalized Pulis Sa Barangay (rpsb) Program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</si>
  <si>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</si>
  <si>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18. Provincial Health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</si>
  <si>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</si>
  <si>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Medical, Dental And Laboratory Supplies Expenses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</si>
  <si>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(it Equipment)                                                                                                                                             </t>
  </si>
  <si>
    <t xml:space="preserve">                                   Taxes, Duties And Licenses - Prior Year                                                                                                                                                                      </t>
  </si>
  <si>
    <t xml:space="preserve">                                   Blood And Public Health Laboratory                                                                                                                                                                           </t>
  </si>
  <si>
    <t xml:space="preserve">                                   Taxes, Duties And Licenses                                                                                                                                                                                   </t>
  </si>
  <si>
    <t xml:space="preserve">                                   Environmental And Occupational Health Program                                                                                                                                                                </t>
  </si>
  <si>
    <t xml:space="preserve">                                   Family Health Care Program                                                                                                                                                                                   </t>
  </si>
  <si>
    <t xml:space="preserve">                                   Health Governance And Regulation  Program                                                                                                                                                                    </t>
  </si>
  <si>
    <t xml:space="preserve">                                   Health Planning,  Health Information System, Procurement And Logistics Management                                                                                                                            </t>
  </si>
  <si>
    <t xml:space="preserve">                                   Infectious Disease Program (schistosomiasis, Malaria, Filariasis, Sti/hiv, Dengue, Tuberculosis And Leprosy) And Ereid                                                                                       </t>
  </si>
  <si>
    <t xml:space="preserve">                                   Maintenance And Operation Of Local Drinking Water Quality Monitoring Committee (ldwqmc)                                                                                                                      </t>
  </si>
  <si>
    <t xml:space="preserve">                                   Non-communicable Disease Prevention And Control (lifestyle Related And Essential Non-communicable Diseases)                                                                                                  </t>
  </si>
  <si>
    <t xml:space="preserve">                                   Oral Health Program                                                                                                                                                                                          </t>
  </si>
  <si>
    <t xml:space="preserve">                                   Population Management  Program                                                                                                                                                                               </t>
  </si>
  <si>
    <t xml:space="preserve">                                   Provincial Nutrition  Program                                                                                                                                                                                </t>
  </si>
  <si>
    <t xml:space="preserve">          SOCIAL SERVICES                                                                                                                                                                                                                       </t>
  </si>
  <si>
    <t xml:space="preserve">               19. Provincial Social Welfare and Development Office                                                                                                                                                                             </t>
  </si>
  <si>
    <t xml:space="preserve">                                   Crisis Intervention Program                                                                                                                                                                                  </t>
  </si>
  <si>
    <t xml:space="preserve">                                   Donations - Co Information And Communication Technology Equipment                                                                                                                                            </t>
  </si>
  <si>
    <t xml:space="preserve">                                   Donations - Drmc 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</si>
  <si>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F/a  For Medicines At 4 Hospitals                                                                                                                                                                </t>
  </si>
  <si>
    <t xml:space="preserve">                                   Donations - F/a To Burial, Medical And Fire Victim                                                                                                                                                           </t>
  </si>
  <si>
    <t xml:space="preserve">                                   Donations - Rehabilitation Center Assistance                                                                                                                                                                 </t>
  </si>
  <si>
    <t xml:space="preserve">                                   Donations - Spmc 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</si>
  <si>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Telephone Expenses                                                                                                                                                                               </t>
  </si>
  <si>
    <t xml:space="preserve">                                   Davao De Oro Scholarship Program                                                                                                                                                                             </t>
  </si>
  <si>
    <t xml:space="preserve">                                   Elderly Welfare  Program                                                                                                                                                                                     </t>
  </si>
  <si>
    <t xml:space="preserve">                                   Family Welfare  Program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</si>
  <si>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Students (tabang Sa Edukasyon Para Sa Kabataan)                                                                                                                                      </t>
  </si>
  <si>
    <t xml:space="preserve">                                   Maintenance &amp; Operation De Oro Bahay Pangarap (home For Women And Girls)                                                                                                                                     </t>
  </si>
  <si>
    <t xml:space="preserve">                                   Maintenance And Operation Of Provincial Council For The Protection Of Children (pcpc)                                                                                                                        </t>
  </si>
  <si>
    <t xml:space="preserve">                                   Pagkalinga Sa Bayan Program                                                                                                                                                                                  </t>
  </si>
  <si>
    <t xml:space="preserve">                                   Persons With Disability Welfare  Program                                                                                                                                                                     </t>
  </si>
  <si>
    <t xml:space="preserve">                                   Provincial Child Welfare  Program                                                                                                                                                                            </t>
  </si>
  <si>
    <t xml:space="preserve">                                   Provincial Youth Welfare And Development Program                                                                                                                                                             </t>
  </si>
  <si>
    <t xml:space="preserve">                                   Women  Welfare  Program         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</si>
  <si>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</si>
  <si>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c.)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</si>
  <si>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20. Provincial Agriculturist's Office                                                                                                                                                                                            </t>
  </si>
  <si>
    <t xml:space="preserve">                                   Adlay Production Support                                                                                                                                                                                     </t>
  </si>
  <si>
    <t xml:space="preserve">                                   Agricultural And Marine Supplies Expenses                                                                                                                                                                    </t>
  </si>
  <si>
    <t xml:space="preserve">                                   Agri-fishery Research Development And Organic Agriculture Production Support Project                                                                                                                         </t>
  </si>
  <si>
    <t xml:space="preserve">                                   Agricultural Infrastructure Development Program                                                                                                                                                              </t>
  </si>
  <si>
    <t xml:space="preserve">                                   Repairs And Maintenance - Infrastructure Assets                                                                                                                                                              </t>
  </si>
  <si>
    <t xml:space="preserve">                                   Agricultural Institutional Support Development  Program                                                                                                                                                      </t>
  </si>
  <si>
    <t xml:space="preserve">                                   Agricultural Mechanization Development Program                                                                                                                                                               </t>
  </si>
  <si>
    <t xml:space="preserve">                                   Banana Industry Development Program-fusarium Wilt Management For Davao De Oro Province (operation Of Trichoderma Laboratory)                                                                                 </t>
  </si>
  <si>
    <t xml:space="preserve">                                   Biofertilizer And Biocontrol Agents Production Support Program                                                                                                                                               </t>
  </si>
  <si>
    <t xml:space="preserve">                                   Contribution To Davao De Oro Credit Surety Fund                                                                                                                                                              </t>
  </si>
  <si>
    <t xml:space="preserve">                                   Cooperative Development Program                                                                                                                                                                              </t>
  </si>
  <si>
    <t xml:space="preserve">                                   Farm Youth Development  Program                                                                                                                                                                              </t>
  </si>
  <si>
    <t xml:space="preserve">                                   Fishery Development Program                                                                                                                                                                                  </t>
  </si>
  <si>
    <t xml:space="preserve">                                   Logistical Support To Farmers And Fisherfolks                                                                                                                                                                </t>
  </si>
  <si>
    <t xml:space="preserve">                                   Micro Credit Assistance Program                                                                                                                                                                              </t>
  </si>
  <si>
    <t xml:space="preserve">                                   Operation And Maintenance Of Tissue Culture Laboratory For Banana                                                                                                                                            </t>
  </si>
  <si>
    <t xml:space="preserve">                                   Provincial Gulayan Program                                                                                                                                                                                   </t>
  </si>
  <si>
    <t xml:space="preserve">                                   Rice Expansion Development Program                                                                                                                                                                           </t>
  </si>
  <si>
    <t xml:space="preserve">                                   Sagip Saka Program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</si>
  <si>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Purchase Of Aiconditioning Units                                                                                                                                                          </t>
  </si>
  <si>
    <t xml:space="preserve">                                   Office Equipment - Purchase Of Projectors                                                                                                                                                                    </t>
  </si>
  <si>
    <t xml:space="preserve">                                   Motor Vehicles - Purchase Of Hauling Truck                                                                                                                                                                   </t>
  </si>
  <si>
    <t xml:space="preserve">               21. Provincial Veterinarian's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</si>
  <si>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Animal Health Care Program                                                                                                                                                                                   </t>
  </si>
  <si>
    <t xml:space="preserve">                                   Animal/zoological Supplies Expenses                                                                                                                                                                          </t>
  </si>
  <si>
    <t xml:space="preserve">                                   Animal Rabies Prevention And Control Program                                                                                                                                                                 </t>
  </si>
  <si>
    <t xml:space="preserve">                                   Artificial Insemination Program                                                                                                                                                                              </t>
  </si>
  <si>
    <t xml:space="preserve">                                   Livestock And Poultry Development Program                                                                                                                                                                    </t>
  </si>
  <si>
    <t xml:space="preserve">               22. Provincial Environment and Natural Resources Office                                                                                                                                                                          </t>
  </si>
  <si>
    <t xml:space="preserve">                                   Biodiversity Conservation Program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</si>
  <si>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Provincial Mining &amp; Regulatory Board                                                                                                                                            </t>
  </si>
  <si>
    <t xml:space="preserve">                                   Mining &amp; Quarrying Development Program                                                                                                                                                                       </t>
  </si>
  <si>
    <t xml:space="preserve">                                   Natural Resources And Environmental Research And Testing Laboratory Program                                                                                                                                  </t>
  </si>
  <si>
    <t xml:space="preserve">                                   Provincial Environmental And Social Safeguards Program                                                                                                                                                       </t>
  </si>
  <si>
    <t xml:space="preserve">               23. Provincial Engineer's Office- General Administration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</si>
  <si>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Expenses-prior Year                                                                                                                                                             </t>
  </si>
  <si>
    <t xml:space="preserve">                                   District - I Repair And Maintenance Of Compostela-magsaysay-cogonon-new Bataan                                                                                                                               </t>
  </si>
  <si>
    <t xml:space="preserve">                                   District - I Repair And Maintenance Of Compostela-valma-jct                                                                                                                                                  </t>
  </si>
  <si>
    <t xml:space="preserve">                                   District - I Repair And Maintenance Of San Roque-san Vicente-jct Highway                                                                                                                                     </t>
  </si>
  <si>
    <t xml:space="preserve">                                   District- I Repair And Maintenance Of Alegria-panag-camanlangan                                                                                                                                              </t>
  </si>
  <si>
    <t xml:space="preserve">                                   District- I Repair And Maintenance Of Banlag-casoon                                                                                                                                                          </t>
  </si>
  <si>
    <t xml:space="preserve">                                   District- I Repair And Maintenance Of Banlag-san Isidro                                                                                                                                                      </t>
  </si>
  <si>
    <t xml:space="preserve">                                   District- I Repair And Maintenance Of Cabidianan-basak                                                                                                                                                       </t>
  </si>
  <si>
    <t xml:space="preserve">                                   District- I Repair And Maintenance Of Compostela-mapaca-inambatan                                                                                                                                            </t>
  </si>
  <si>
    <t xml:space="preserve">                                   District- I Repair And Maintenance Of Compostela-tubotubo-monkayo                                                                                                                                            </t>
  </si>
  <si>
    <t xml:space="preserve">                                   District- I Repair And Maintenance Of Gabi-cabacungan-sto.nino                                                                                                                                               </t>
  </si>
  <si>
    <t xml:space="preserve">                                   District- I Repair And Maintenance Of Gabi-inopawan-panag                                                                                                                                                    </t>
  </si>
  <si>
    <t xml:space="preserve">                                   District- I Repair And Maintenance Of Jct Highway-kanidkid-mayaon-baluarte                                                                                                                                   </t>
  </si>
  <si>
    <t xml:space="preserve">                                   District- I Repair And Maintenance Of Jct.batinao-inopawan                                                                                                                                                   </t>
  </si>
  <si>
    <t xml:space="preserve">                                   District- I Repair And Maintenance Of Kasilak-new Albay-sapawan                                                                                                                                              </t>
  </si>
  <si>
    <t xml:space="preserve">                                   District- I Repair And Maintenance Of Libasan-cabidianan-pangutusan                                                                                                                                          </t>
  </si>
  <si>
    <t xml:space="preserve">                                   District- I Repair And Maintenance Of Maragusan-magcagong-parasanon-paloc                                                                                                                                    </t>
  </si>
  <si>
    <t xml:space="preserve">                                   District- I Repair And Maintenance Of Matilo-katipunan-mainit                                                                                                                                                </t>
  </si>
  <si>
    <t xml:space="preserve">                                   District- I Repair And Maintenance Of Monkayo-awao                                                                                                                                                           </t>
  </si>
  <si>
    <t xml:space="preserve">                                   District- I Repair And Maintenance Of Monkayo-mamunga-tubotubo                                                                                                                                               </t>
  </si>
  <si>
    <t xml:space="preserve">                                   District- I Repair And Maintenance Of Nabunturan-bayabas-san Miguel                                                                                                                                          </t>
  </si>
  <si>
    <t xml:space="preserve">                                   District- I Repair And Maintenance Of Nabunturan-gabi-compostela                                                                                                                                             </t>
  </si>
  <si>
    <t xml:space="preserve">                                   District- I Repair And Maintenance Of Pob. Maragusan-bagong Silang Jct Tagugpo                                                                                                                               </t>
  </si>
  <si>
    <t xml:space="preserve">                                   District- I Repair And Maintenance Of Sto.nino Crossing-panag-cogonon                                                                                                                                        </t>
  </si>
  <si>
    <t xml:space="preserve">                                   District- I Repair And Maintenance Of Union-upper Ulip                                                                                                                                                       </t>
  </si>
  <si>
    <t xml:space="preserve">                                   District- Ii Repair And Maintenance Of Ayan - Lawaan                                                                                                                                                         </t>
  </si>
  <si>
    <t xml:space="preserve">                                   District- Ii Repair And Maintenance Of Banbanon - Macopa                                                                                                                                                     </t>
  </si>
  <si>
    <t xml:space="preserve">                                   District- Ii Repair And Maintenance Of Binasbas - Mangloy - Imelda                                                                                                                                           </t>
  </si>
  <si>
    <t xml:space="preserve">                                   District- Ii Repair And Maintenance Of Binuangan - Lumatab - Concepcion                                                                                                                                      </t>
  </si>
  <si>
    <t xml:space="preserve">                                   District- Ii Repair And Maintenance Of Caballero St.                                                                                                                                                         </t>
  </si>
  <si>
    <t xml:space="preserve">                                   District- Ii Repair And Maintenance Of Cuambog - Cabuyuan                                                                                                                                                    </t>
  </si>
  <si>
    <t xml:space="preserve">                                   District- Ii Repair And Maintenance Of Cuambog Beach                                                                                                                                                         </t>
  </si>
  <si>
    <t xml:space="preserve">                                   District- Ii Repair And Maintenance Of Dumlan - Anibongan - Lapulapu                                                                                                                                         </t>
  </si>
  <si>
    <t xml:space="preserve">                                   District- Ii Repair And Maintenance Of El Katipunan - El Papa                                                                                                                                                </t>
  </si>
  <si>
    <t xml:space="preserve">                                   District- Ii Repair And Maintenance Of Elizalde - Panamin - Anitapan                                                                                                                                         </t>
  </si>
  <si>
    <t xml:space="preserve">                                   District- Ii Repair And Maintenance Of Hijo - Dumlan - Libaylibay                                                                                                                                            </t>
  </si>
  <si>
    <t xml:space="preserve">                                   District- Ii Repair And Maintenance Of Imelda - Sto Niño                                                                                                                                                     </t>
  </si>
  <si>
    <t xml:space="preserve">                                   District- Ii Repair And Maintenance Of Kaligutan - Cebolida                                                                                                                                                  </t>
  </si>
  <si>
    <t xml:space="preserve">                                   District- Ii Repair And Maintenance Of Kaligutan - Kilagding - San Antonio                                                                                                                                   </t>
  </si>
  <si>
    <t xml:space="preserve">                                   District- Ii Repair And Maintenance Of Kaligutan - Naga                                                                                                                                                      </t>
  </si>
  <si>
    <t xml:space="preserve">                                   District- Ii Repair And Maintenance Of Kapatagan - Amor Cruz - New Katipunan                                                                                                                                 </t>
  </si>
  <si>
    <t xml:space="preserve">                                   District- Ii Repair And Maintenance Of Kingking - Bingag                                                                                                                                                     </t>
  </si>
  <si>
    <t xml:space="preserve">                                   District- Ii Repair And Maintenance Of Libaylibay - New Visayas - Sangab                                                                                                                                     </t>
  </si>
  <si>
    <t xml:space="preserve">                                   District- Ii Repair And Maintenance Of Magnaga - Lahi                                                                                                                                                        </t>
  </si>
  <si>
    <t xml:space="preserve">                                   District- Ii Repair And Maintenance Of Magnaga - Tabontabon                                                                                                                                                  </t>
  </si>
  <si>
    <t xml:space="preserve">                                   District- Ii Repair And Maintenance Of Mawab - Concepcion - Calabcab                                                                                                                                         </t>
  </si>
  <si>
    <t xml:space="preserve">                                   District- Ii Repair And Maintenance Of Mawab - Elizalde - New Leyte - Cambagang                                                                                                                              </t>
  </si>
  <si>
    <t xml:space="preserve">                                   District- Ii Repair And Maintenance Of Nabunturan - Saosao - Nuevo Iloco                                                                                                                                     </t>
  </si>
  <si>
    <t xml:space="preserve">                                   District- Ii Repair And Maintenance Of Napnapan - Binugsayan                                                                                                                                                 </t>
  </si>
  <si>
    <t xml:space="preserve">                                   District- Ii Repair And Maintenance Of Pagakpak - Magapalway - Bongabong                                                                                                                                     </t>
  </si>
  <si>
    <t xml:space="preserve">                                   District- Ii Repair And Maintenance Of Pindasan-tagbalaobao                                                                                                                                                  </t>
  </si>
  <si>
    <t xml:space="preserve">                                   District- Ii Repair And Maintenance Of Tambongon - Canipa - New Estrella                                                                                                                                     </t>
  </si>
  <si>
    <t xml:space="preserve">                                   District-ii Repair And Maintenance Of Canduco - Napnapan                                                                                                                                                     </t>
  </si>
  <si>
    <t xml:space="preserve">                                   District-ii Repair And Maintenance Of Jct Quirino - Pangasinan                                                                                                                                               </t>
  </si>
  <si>
    <t xml:space="preserve">                                   District-ii Repair And Maintenance Of Sto Niño - Andap - Melale - Sabud                                                                                                                                      </t>
  </si>
  <si>
    <t xml:space="preserve">                                   District-ii Repair And Maintenance Of Tambongon - Napnapan                                                                                                                                                   </t>
  </si>
  <si>
    <t xml:space="preserve">                                   District-ii Repair And Maintenance Of Tibagon - Maubog                                                                                                                                                       </t>
  </si>
  <si>
    <t xml:space="preserve">                                   Machinery - Purchase Of Bagger Mixers                                                                                                                                                                        </t>
  </si>
  <si>
    <t xml:space="preserve">                                   Machinery - Purchase Of Concrete Scrader                                                                                                                                                                     </t>
  </si>
  <si>
    <t xml:space="preserve">                                   Machinery - Purchase Of Concrete Vibrator                                                                                                                                                                    </t>
  </si>
  <si>
    <t xml:space="preserve">                                   Machinery - Purchase Of Generatror Set                                                                                                                                                                       </t>
  </si>
  <si>
    <t xml:space="preserve">                                   Machinery - Purchase Of Plate Compactor                                                                                                                                                                      </t>
  </si>
  <si>
    <t xml:space="preserve">                                   Machinery - Purchase Of Welding Machine                                                                                                                                                                      </t>
  </si>
  <si>
    <t xml:space="preserve">                                   Office Equipment - Purchase Of Aircon                                                                                                                                                                        </t>
  </si>
  <si>
    <t xml:space="preserve">                                   Other Machinery And Equipment - Purchase Of Climbing Belt/safety Harness With Pole-climbing Strap                                                                                                            </t>
  </si>
  <si>
    <t xml:space="preserve">                                   Other Machinery And Equipment - Purchase Of Fiberglass Step Ladder                                                                                                                                           </t>
  </si>
  <si>
    <t xml:space="preserve">                                   Motor Vehicles - Purchase Of Motorcycle                                                                                                                                                                      </t>
  </si>
  <si>
    <t xml:space="preserve">                                   Concreting Of Provincial Roads Provincewide - Conc., Installation Of Rcpc With Catch Basin At B/s And Ripraping Along Alegria-panag Section                                                                  </t>
  </si>
  <si>
    <t xml:space="preserve">                                   Concreting Of Provincial Roads Provincewide - Concreting Of Road Along Panag-camanlangan Road Section - (part Of 20m)                                                                                        </t>
  </si>
  <si>
    <t xml:space="preserve">                                   Concreting Of Road Of Siocon-aurora-lagab At Compostela                                                                                                                                                      </t>
  </si>
  <si>
    <t xml:space="preserve">                                   Improvement Of Water System At Ddo Capitol Complex                                                                                                                                                           </t>
  </si>
  <si>
    <t xml:space="preserve">                                   Sb# 1 - Concreting Of Road, Tubo-tubo, Monkayo                                                                                                                                                               </t>
  </si>
  <si>
    <t xml:space="preserve">                                   Sb# 1 - Concreting Of Tagnanan Road Leading To Brgy. Hall At Tagnanan, Mabini                                                                                                                                </t>
  </si>
  <si>
    <t xml:space="preserve">                                   Sb# 1 - Constrcution Of Potable Water System At Brgy. Sto. Niño (kao), Nabunturan                                                                                                                            </t>
  </si>
  <si>
    <t xml:space="preserve">                                   Sb# 1 - Construction Of Brgy. Hall At Brgy. Sisimon, Laak                                                                                                                                                    </t>
  </si>
  <si>
    <t xml:space="preserve">                                   Sb# 1 - Construction Of Brgy. Hall Tigbao, Maragusan                                                                                                                                                         </t>
  </si>
  <si>
    <t xml:space="preserve">                                   Sb# 1 - Construction Of Classroom At Amogad Es, Datu Davao, Laak (phase Ii)                                                                                                                                  </t>
  </si>
  <si>
    <t xml:space="preserve">                                   Sb# 1 - Construction Of Drainage System At Brgy. Elizalde, Maco                                                                                                                                              </t>
  </si>
  <si>
    <t xml:space="preserve">                                   Sb# 1 - Construction Of Farm To Market Road At Purok Pamarilan, Brgy. Tagugpo, Pantukan                                                                                                                      </t>
  </si>
  <si>
    <t xml:space="preserve">                                   Sb# 1 - Construction Of Foot Bridge At Sitio Pongpong, Barangay Adap, New Bataan                                                                                                                             </t>
  </si>
  <si>
    <t xml:space="preserve">                                   Sb# 1 - Construction Of Water System At Brgy. Kidawa, Laak                                                                                                                                                   </t>
  </si>
  <si>
    <t xml:space="preserve">                                   Sb# 1 - Construction Of Water System At Brgy. Sawangan, Mawab                                                                                                                                                </t>
  </si>
  <si>
    <t xml:space="preserve">                                   Sb# 1 - Improvement/concreting Of San Jose - Lebanon Road                                                                                                                                                    </t>
  </si>
  <si>
    <t xml:space="preserve">                                   Sb# 1 - Installation Of Jetmatic Water Pressure Pump At Matilo Es, Brgy. Matilo, Nabunturan                                                                                                                  </t>
  </si>
  <si>
    <t xml:space="preserve">                                   Sb#1 - Construction Of Brgy. Hall At Brgy. Tamia, Compostela - Additional Funding                                                                                                                            </t>
  </si>
  <si>
    <t xml:space="preserve">               24. Provincial Engineer's Office - Operation of Motor Pool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</si>
  <si>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Construction Equipment                                                                                                                                               </t>
  </si>
  <si>
    <t xml:space="preserve">               25. Provincial Engineer's Office - Operation of Rock Crusher/RCPC Casting/CHB Making                                                                                                                                             </t>
  </si>
  <si>
    <t xml:space="preserve">               26. 20% Dev't Fund-Purchase, Const. and Improvement of Gov't Facilities - Economic Services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</si>
  <si>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</si>
  <si>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Infrastructure Assets                                                                                                                                                                                  </t>
  </si>
  <si>
    <t xml:space="preserve">                                   1. Buildings: (econ. Devt.) - Rehabilitation Of Sto. Niño (kao) Terminal At Sto. Niño (kao), Nabunturan                                                                                                      </t>
  </si>
  <si>
    <t xml:space="preserve">                                   2. Buildings: (social Devt.) - Construction Of Brgy. Hall At Brgy. Aurora, Compostela                                                                                                                        </t>
  </si>
  <si>
    <t xml:space="preserve">                                   3. Buildings: (social Devt.) - Construction Of Barangay Hall At Tamia, Compostela                                                                                                                            </t>
  </si>
  <si>
    <t xml:space="preserve">                                   4. Buildings: (social Devt.) - Construction Of Covered Court At Sitio Katipunan, Brgy. Andap, Laak                                                                                                           </t>
  </si>
  <si>
    <t xml:space="preserve">                                   5. Buildings: (social Devt.) - Construction Of Covered Court With Stage And Bleachers At Bagong Silang, Laak                                                                                                 </t>
  </si>
  <si>
    <t xml:space="preserve">                                   6. Buildings: (social Devt.) - Constrcution Of Bleacher At Brgy. Datu Davao, Laak                                                                                                                            </t>
  </si>
  <si>
    <t xml:space="preserve">                                   7. Buildings: (social Devt.) - Construction Of Two (2) Storey Barangay Hall At El Katipunan, Laak                                                                                                            </t>
  </si>
  <si>
    <t xml:space="preserve">                                   8. Buildings: (social Devt.) - Construction Of Multipurpose Building At Kagawasan, Il Papa, Laak                                                                                                             </t>
  </si>
  <si>
    <t xml:space="preserve">                                   8. Buildings: (social Devt.) - Construction Of Multipurpose Building At Kagawasan, Il Papa, Laak (part Of 5m)                                                                                                </t>
  </si>
  <si>
    <t xml:space="preserve">                                   9. Buildings: (social Devt.) - Construction Of Covered Court At Sitio Kibaguio, Brgy, Langtud, Laak                                                                                                          </t>
  </si>
  <si>
    <t xml:space="preserve">                                   10. Buildings: (social Devt.) - Construction Of Brgy. Hall At Kilagding, Laak                                                                                                                                </t>
  </si>
  <si>
    <t xml:space="preserve">                                   11. Buildings: (social Devt.) - Construction Of Multipurpose Building At Brgy. Cabuyoan, Mabini                                                                                                              </t>
  </si>
  <si>
    <t xml:space="preserve">                                   12. Buildings: (social Devt.) - Construction Of Bleachers At Barangay Malamodao, Maco                                                                                                                        </t>
  </si>
  <si>
    <t xml:space="preserve">                                   13. Buildings: (social Devt.) - Construction Of Barangay Hall At Brgy. Poblacion, Maco                                                                                                                       </t>
  </si>
  <si>
    <t xml:space="preserve">                                   14. Buildings: (social Devt.) - Constrcution Of Barangay Hall At Brgy. Mauswagon, Maragusan                                                                                                                  </t>
  </si>
  <si>
    <t xml:space="preserve">                                   15. Buildings: (social Devt.) - Rehabilitation Of Barangay Gym, Mt. Diwata. Monkayo                                                                                                                          </t>
  </si>
  <si>
    <t xml:space="preserve">                                   16. Buildings: (social Devt.) - Construction Of Bleachers And Stage At Barangay Sta. Maria, Nabunturan                                                                                                       </t>
  </si>
  <si>
    <t xml:space="preserve">                                   17. Buildings: (social Devt.) - Construction Of Tribal Hall At Brgy. Fatima, New Bataan                                                                                                                      </t>
  </si>
  <si>
    <t xml:space="preserve">                                   18. Buildings: (social Devt.) - Construction Of Multi-purpose Hall At Manurigao, New Bataan (part Of 5m)                                                                                                     </t>
  </si>
  <si>
    <t xml:space="preserve">                                   18. Buildings: (social Devt.) - Construction Of Multi-purpose Hall At Manurigao, New Bataan (part Of 5m) - P4,100,000 Const. Of Bleachers                                                                    </t>
  </si>
  <si>
    <t xml:space="preserve">                                   19. Buildings: (social Devt.) - Rehabilitation/repair Of Multi-purpose Building At Tagdalongdong, Cagan, Andap, New Bataan                                                                                   </t>
  </si>
  <si>
    <t xml:space="preserve">                                   20. Buildings: (social Devt.) - Construction Of Gym At Prk. Maligaya, Brgy. Tagugpo, Pantukan - 1.1m                                                                                                         </t>
  </si>
  <si>
    <t xml:space="preserve">                                   20. Buildings: (social Devt.) - Construction Of Gym At Prk. Maligaya, Brgy. Tagugpo, Pantukan - Construction Of Five (5) Bays Gym                                                                            </t>
  </si>
  <si>
    <t xml:space="preserve">                                   21. Buildings: (social Devt.) - Rehabilitation Of Pantukan Sports Complex At Pantukan                                                                                                                        </t>
  </si>
  <si>
    <t xml:space="preserve">                                   22. Markets: (econ. Devt.) - Construction Of New Public Market Building At Camanlangan, New Bataan                                                                                                           </t>
  </si>
  <si>
    <t xml:space="preserve">                                   23. Other Infra Assets: (econ. Devt.) - Installation Of Streetlights At Mawab Public Market, Mawab                                                                                                           </t>
  </si>
  <si>
    <t xml:space="preserve">                                   24 Other Infra Assets (social Devt.) - Installation Of Streetlights At Pindasan Mabini                                                                                                                       </t>
  </si>
  <si>
    <t xml:space="preserve">                                   26. Other Infra Assets (social Devt.) - Installation Of Streetlights At Andili, Mawab                                                                                                                        </t>
  </si>
  <si>
    <t xml:space="preserve">                                   27. Other Infra Assets (social Devt.) - Installation Of Solar Lights At Bawani, Mawab                                                                                                                        </t>
  </si>
  <si>
    <t xml:space="preserve">                                   28. Other Infra Assets (social Devt.) - Installation Of Solar Lights At Concepcion, Mawab                                                                                                                    </t>
  </si>
  <si>
    <t xml:space="preserve">                                   29. Other Infra Assets (social Devt.) - Installation Of Solar Lights At Malinawon, Mawab                                                                                                                     </t>
  </si>
  <si>
    <t xml:space="preserve">                                   30. Other Infra Assets (social Devt.) - Installation Of Solar Lights At Nueva Visayas, Mawab                                                                                                                 </t>
  </si>
  <si>
    <t xml:space="preserve">                                   31. Other Infra Assets (social Devt.) - Installation Of Solar Lights At Nuevo Iloco, Mawab                                                                                                                   </t>
  </si>
  <si>
    <t xml:space="preserve">                                   32. Other Infra Assets (social Devt.) - Installation Of Solar Lights At Sawangan, Mawab                                                                                                                      </t>
  </si>
  <si>
    <t xml:space="preserve">                                   33. Other Infra Assets (social Devt.) - Installation Of Solar Lights At Poblacion, Mawab                                                                                                                     </t>
  </si>
  <si>
    <t xml:space="preserve">                                   34. Other Infra Assets (social Devt.) - Installation Of Solar Lights At Awao Falls, Awao, Monkayo                                                                                                            </t>
  </si>
  <si>
    <t xml:space="preserve">                                   35. Other Infra Assets (social Devt.) - Construction Of Solar Dryer And Freedom Stage At Baylo, Monkayo                                                                                                      </t>
  </si>
  <si>
    <t xml:space="preserve">                                   37. Other Infra Assets (social Devt.) - Installation Of Solar Lights At Purok 1, 2 And 3, Pagsabangan, New Bataan                                                                                            </t>
  </si>
  <si>
    <t xml:space="preserve">                                   38. Power Supply Systems (social Devt.) - Installation Of Electrical Transmission Lines With Two(2) 25kva Distribution Transformers, 29 Steel Poles And Prpject Bgillboard/signboard    (part Of 6.4m)       </t>
  </si>
  <si>
    <t xml:space="preserve">                                   38.a Power Supply Systems (social Devt. Installation Of Electric Post Line For Sitio Electrification Program (sep) At Purok 16-a Sitio Kilabot Barangay Ngan, Compostela (part Of 6.4)                       </t>
  </si>
  <si>
    <t xml:space="preserve">                                   41. Road Networks: (econ. Devt.) - Concreting Of Road At Ngan, Compostela                                                                                                                                    </t>
  </si>
  <si>
    <t xml:space="preserve">                                   42. Road Networks: (econ. Devt.) - Construction Of Farm To Market Road At Purok - 2 Ptca-a Lebas Of Brgy. Anitapan, Mabini                                                                                   </t>
  </si>
  <si>
    <t xml:space="preserve">                                   43. Road Networks: (econ. Devt.) - Construction Of Bridge At Brgy. Teresa, Maco                                                                                                                              </t>
  </si>
  <si>
    <t xml:space="preserve">                                   45. Road Networks: (econ. Devt.) - Concreting Of Road At Tuburan Pabahay, Mawab                                                                                                                              </t>
  </si>
  <si>
    <t xml:space="preserve">                                   46. Road Networks: (econ. Devt.) - Construction Of Hanging Bridge At Prk. New Buhangin, Langgawisan, Maragusan                                                                                               </t>
  </si>
  <si>
    <t xml:space="preserve">                                   47. Road Networks: (econ. Devt.) - Concreting Of Road, Naboc, Monkayo                                                                                                                                        </t>
  </si>
  <si>
    <t xml:space="preserve">                                   48. Road Networks: (econ. Devt.) - Concreting Of Road At Pangutosan, Nabunturan                                                                                                                              </t>
  </si>
  <si>
    <t xml:space="preserve">                                   49. Road Networks: (econ. Devt.) - Improvement/concreting Of Road At Matagdungan, Bukal, Nabunturan                                                                                                          </t>
  </si>
  <si>
    <t xml:space="preserve">                                   50. Road Networks: (econ. Devt.) - Construction Of Road With Drainage Canal At Brgy. Magangit, New Bataan                                                                                                    </t>
  </si>
  <si>
    <t xml:space="preserve">                                   51. Road Networks: (econ. Devt.) - Construction Of Hanging Bridge St Sitio Taytayan, Brgy. Andap, New Bataan                                                                                                 </t>
  </si>
  <si>
    <t xml:space="preserve">                                   52. Road Networks: (econ. Devt.) - Rehabilitation Of Hanging Bridge At Purok 3, Brgy. Tandawan, New Bataan                                                                                                   </t>
  </si>
  <si>
    <t xml:space="preserve">                                   53. Road Networks: (econ. Devt.) - Construction Of Hanging Bridge At Prk. Gumamela To Boongon, Brgy. Kingking, Pantukan                                                                                      </t>
  </si>
  <si>
    <t xml:space="preserve">                                   54. Road Networks: (econ. Devt.) - Construction Of Footbridge At Sitio Binaba, Napnapan, Pantukan                                                                                                            </t>
  </si>
  <si>
    <t xml:space="preserve">                                   55. School Buildings (social Devt.) - Construction Of Multipurpose Building At Diosdado Es, Compostela                                                                                                       </t>
  </si>
  <si>
    <t xml:space="preserve">                                   56. School Buildings (social Devt.) - Construction Of Covered Court With Stage And Bleachers At Libay-libay Nhs, Libay-libay, Maco                                                                           </t>
  </si>
  <si>
    <t xml:space="preserve">                                   57. Water Supply System (social Devt.) - Construction Of Potable Water Supply System At Barangay Cabidianan, Nabunturan                                                                                      </t>
  </si>
  <si>
    <t xml:space="preserve">                                   59. Water Supply System (social Devt.) - Completion Of Water System, Casoon, Monkayo                                                                                                                         </t>
  </si>
  <si>
    <t xml:space="preserve">                                   District I - Rehabilitation Of Road &amp; Bridges: Araibo-las Arenas-tagugpo Road Section                                                                                                                        </t>
  </si>
  <si>
    <t xml:space="preserve">                                   District I - Rehabilitation Of Road &amp; Bridges: Cabidianan-anislagan-manat Road Section                                                                                                                       </t>
  </si>
  <si>
    <t xml:space="preserve">                                   District I - Rehabilitation Of Road &amp; Bridges: Kasilak-new Albay-sapawan Road Section                                                                                                                        </t>
  </si>
  <si>
    <t xml:space="preserve">                                   District I - Rehabilitation Of Road &amp; Bridges: Mapawa-tigbao Road Section                                                                                                                                    </t>
  </si>
  <si>
    <t xml:space="preserve">                                   District I - Rehabilitation Of Road &amp; Bridges: Matilo-ogao-cabacungan Road Section                                                                                                                           </t>
  </si>
  <si>
    <t xml:space="preserve">                                   District I - Rehabilitation Of Road &amp; Bridges: Monkayo-awao Road Section                                                                                                                                     </t>
  </si>
  <si>
    <t xml:space="preserve">                                   District I - Rehabilitation Of Road &amp; Bridges: Montevista-san Jose-lebanon Road Section                                                                                                                      </t>
  </si>
  <si>
    <t xml:space="preserve">                                   District I - Rehabilitation Of Road &amp; Bridges: Naboc-pilar-tamia Road Section                                                                                                                                </t>
  </si>
  <si>
    <t xml:space="preserve">                                   District I - Rehabilitation Of Road &amp; Bridges: Nabunturan-bayabas-san Miguel Road Section                                                                                                                    </t>
  </si>
  <si>
    <t xml:space="preserve">                                   District I - Rehabilitation Of Road &amp; Bridges: New Visayas-banagbanag-alegria Road Section                                                                                                                   </t>
  </si>
  <si>
    <t xml:space="preserve">                                   District I - Rehabilitation Of Road &amp; Bridges: Pangutusan-magsaysay Road Section                                                                                                                             </t>
  </si>
  <si>
    <t xml:space="preserve">                                   District I - Rehabilitation Of Road &amp; Bridges: Pasian-tubod Road Section                                                                                                                                     </t>
  </si>
  <si>
    <t xml:space="preserve">                                   District I - Rehabilitation Of Road &amp; Bridges: San Roque-san Vicente-jct. Highway Road Section                                                                                                               </t>
  </si>
  <si>
    <t xml:space="preserve">                                   District Ii - Rehabilitation Of Road &amp; Bridges: Anibongan-pangi Road Section                                                                                                                                 </t>
  </si>
  <si>
    <t xml:space="preserve">                                   District Ii - Rehabilitation Of Road &amp; Bridges: Anitapan-manasa Road Section                                                                                                                                 </t>
  </si>
  <si>
    <t xml:space="preserve">                                   District Ii - Rehabilitation Of Road &amp; Bridges: Anitapan-mascareg Road Section                                                                                                                               </t>
  </si>
  <si>
    <t xml:space="preserve">                                   District Ii - Rehabilitation Of Road &amp; Bridges: Anitapan-singapore Road Section                                                                                                                              </t>
  </si>
  <si>
    <t xml:space="preserve">                                   District Ii - Rehabilitation Of Road &amp; Bridges: Ayan-sarog Road Section                                                                                                                                      </t>
  </si>
  <si>
    <t xml:space="preserve">                                   District Ii - Rehabilitation Of Road &amp; Bridges: Binugsayan-lantawan-boringot-diat Road Section                                                                                                               </t>
  </si>
  <si>
    <t xml:space="preserve">                                   District Ii - Rehabilitation Of Road &amp; Bridges: Cabuyuan-luhod-mascareg Road Section                                                                                                                         </t>
  </si>
  <si>
    <t xml:space="preserve">                                   District Ii - Rehabilitation Of Road &amp; Bridges: Cebolida-bagong Silang-laak Road Section                                                                                                                     </t>
  </si>
  <si>
    <t xml:space="preserve">                                   District Ii - Rehabilitation Of Road &amp; Bridges: Concepcion-maduao Road Section                                                                                                                               </t>
  </si>
  <si>
    <t xml:space="preserve">                                   District Ii - Rehabilitation Of Road &amp; Bridges: Jct. Matiao-napnapan Road Section                                                                                                                            </t>
  </si>
  <si>
    <t xml:space="preserve">                                   District Ii - Rehabilitation Of Road &amp; Bridges: Langgam-manipongol Road Section                                                                                                                              </t>
  </si>
  <si>
    <t xml:space="preserve">                                   District Ii - Rehabilitation Of Road &amp; Bridges: Mag Agbay-longganapan-napantigan Road Section                                                                                                                </t>
  </si>
  <si>
    <t xml:space="preserve">                                   District Ii - Rehabilitation Of Road &amp; Bridges: Matiao-nagas Road Section                                                                                                                                    </t>
  </si>
  <si>
    <t xml:space="preserve">                                   District Ii - Rehabilitation Of Road &amp; Bridges: Nangka-libudon Road Section                                                                                                                                  </t>
  </si>
  <si>
    <t xml:space="preserve">                                   District Ii - Rehabilitation Of Road &amp; Bridges: Sangab-limbo Road Section                                                                                                                                    </t>
  </si>
  <si>
    <t xml:space="preserve">                                   District Ii - Rehabilitation Of Road &amp; Bridges: Sto. Niño-mabuhay-panamoren Road Section                                                                                                                     </t>
  </si>
  <si>
    <t xml:space="preserve">                                   District Ii - Rehabilitation Of Road &amp; Bridges: Tambongon-fuentes Road Section                                                                                                                               </t>
  </si>
  <si>
    <t xml:space="preserve">                                   District Ii - Rehabilitation Of Road &amp; Bridges: Tambongon-pintatagan Road Section                                                                                                                            </t>
  </si>
  <si>
    <t xml:space="preserve">                                   Sb # 1 - Construction Of Classroom At Kilagding Nhs, Kilagding, Laak (phase Ii)                                                                                                                              </t>
  </si>
  <si>
    <t xml:space="preserve">                                   Sb# 1 - Concreting Of Road At Purok-1, Brgy. Mapaang, Maco                                                                                                                                                   </t>
  </si>
  <si>
    <t xml:space="preserve">                                   Sb# 1 - Construction Of A Multipurpose Building At Barangay San Roque, New Bataan, Davao De Oro                                                                                                              </t>
  </si>
  <si>
    <t xml:space="preserve">                                   Sb# 1 - Construction Of Barangay Hall At Barangay Mapawa, Maragusan, Davao De Oro                                                                                                                            </t>
  </si>
  <si>
    <t xml:space="preserve">                                   Sb# 1 - Construction Of Multipurpose Building At Libuton Es, Laak, Davao De Oro                                                                                                                              </t>
  </si>
  <si>
    <t xml:space="preserve">                                   Sb# 1 - Construction Of Social Hall With Stage At Manasa Es, Mabini                                                                                                                                          </t>
  </si>
  <si>
    <t xml:space="preserve">                                   Sb# 1 - Construction Of Teacher's Cottage, At Hinagtungan Es, Brgy. Aguinaldo, Laak                                                                                                                          </t>
  </si>
  <si>
    <t xml:space="preserve">                                   Sb# 1 - Establishment/construction Of Sanitary Landfill Facility For Healthcare Waste At Montevista, Davao De Oro                                                                                            </t>
  </si>
  <si>
    <t xml:space="preserve">                                   Sb# 1 - Installation Of Solar Streetlights At Brgy. Katipunan, Maragusan                                                                                                                                     </t>
  </si>
  <si>
    <t xml:space="preserve">                                   Sb# 1 - Installation Of Streetlights At Brgy. Bankerohan Norte, Montevista                                                                                                                                   </t>
  </si>
  <si>
    <t xml:space="preserve">                                   Sb# 1 - Rahabilitation/improvement Of Montevista Nhs Gym,  Montevista, Davao De Oro                                                                                                                          </t>
  </si>
  <si>
    <t xml:space="preserve">                                   Sb# 1 - Rehabilitation/improvement Of Compostela Nhs Gym, Compostela, Davao De Oro                                                                                                                           </t>
  </si>
  <si>
    <t xml:space="preserve">                                   Sb# 1 - Rehabilitation/improvement Of New Bataan Nhs Gym, New Bataan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</si>
  <si>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</si>
  <si>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27. 20% Development Fund-Local Development Project - Public Debt                                                                                                                                                                 </t>
  </si>
  <si>
    <t xml:space="preserve">               28.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</si>
  <si>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(pagro) Ddo-lkdpmpro: Ccam For Food Security - Organic  Agriculture Promotion Extension Program                                                                                                              </t>
  </si>
  <si>
    <t xml:space="preserve">                                   (pagro) Ddo-lkdpmpro: Ccam For Food Security - Provincial Corn, Cassava And Other Feed Grain Production Support Program                                                                                      </t>
  </si>
  <si>
    <t xml:space="preserve">                                   (pagro) Ddo-lkdpmpro: Ccam For Food Security - Provincial High Value Crops Development Program                                                                                                               </t>
  </si>
  <si>
    <t xml:space="preserve">                                   (pagro) Ddo-lkdpmpro: Ccam For Food Security - Rice Production Support Program                                                                                                                               </t>
  </si>
  <si>
    <t xml:space="preserve">                                   (pao-iprd) Ddo-appro: Ddo Communication And Technology Readiness And Resiliency Program (disaster Resilience Radio)                                                                                          </t>
  </si>
  <si>
    <t xml:space="preserve">                                   (penro) Ddo-lkdpmpro: Erp, Ccam - Provincial Greening Program                                                                                                                                                </t>
  </si>
  <si>
    <t xml:space="preserve">                                   (penro) Ddo-lkdpmpro: Erp, Ccam - Provincial Solid Waste Management Program                                                                                                                                  </t>
  </si>
  <si>
    <t xml:space="preserve">                                   (penro) Ddo-lkdpmpro: Erp, Ccam - Water Ecosystem Rehabilitation And Sustainability (waters) Program                                                                                                         </t>
  </si>
  <si>
    <t xml:space="preserve">                                   (penro) Ddo-lkdpmpro: Erp, Ccam - Watershed Protection And Development Program                                                                                                                               </t>
  </si>
  <si>
    <t xml:space="preserve">                                   (peo) Ddo-arerpro: Conduct Waterways Desilting/dredging Activities - Fol                                                                                                                                     </t>
  </si>
  <si>
    <t xml:space="preserve">                                   (peo) Ddo-arerpro: Restoration Of Vital Facilities And Lifelines                                                                                                                                             </t>
  </si>
  <si>
    <t xml:space="preserve">                                   (pho) Ddo-appro: Hrp -  Epidemiology And Surveillance Program                                                                                                                                                </t>
  </si>
  <si>
    <t xml:space="preserve">                                   (pho) Ddo-appro: Hrp - Disaster Risk Reduction And Management In Health (drrm-h)                                                                                                                             </t>
  </si>
  <si>
    <t xml:space="preserve">                                   (pho) Ddo-appro: Hrp - Support To Emerging And Re-emerging Infectious Diseases Preparedness And Prevention Measures Program                                                                                  </t>
  </si>
  <si>
    <t xml:space="preserve">                                   (pho) Ddo-appro: Hrp - Support To Health Education And Promotion Program                                                                                                                                     </t>
  </si>
  <si>
    <t xml:space="preserve">                                   (pho) Ddo-appro: Hrp - Support To Water, Sanitation And Hygiene (wash) In Emergency                                                                                                                          </t>
  </si>
  <si>
    <t xml:space="preserve">                                   (picto) Ddo-appro - Disaster Communication And Technology Readiness And Resiliency Program                                                                                                                   </t>
  </si>
  <si>
    <t xml:space="preserve">                                   (pswdo) Ddo - Arerpro - Support To Disaster/calamity Affected Household/families And Individuals                                                                                                             </t>
  </si>
  <si>
    <t xml:space="preserve">                                   Welfare Goods Expenses                                                                                                                                                                                       </t>
  </si>
  <si>
    <t xml:space="preserve">                                   A. 1 (ddo-lkdpmpro): (lpkpp) - Enhancement Of Risk Assessment, Mapping And Climate &amp; Disaster Information                                                                                                    </t>
  </si>
  <si>
    <t xml:space="preserve">                                   A. 2  (ddo-lkdpmpro): (lpkpp) -  Review, Harmonization And Formulate Drrm-cca Policies, Plans And Budgets                                                                                                    </t>
  </si>
  <si>
    <t xml:space="preserve">                                   A. 3  (ddo-lkdpmpro): (lpkpp) -  Drrm-cca And Environmental Policies, Plans And Budgets At All Levels.                                                                                                       </t>
  </si>
  <si>
    <t xml:space="preserve">                                   A. 6  (ddo-lkdpmpro): (kkmp) -  Conduct Of Inventory, Risk Assessment, Accessibility And Gender Responsiveness Audit Of Critical Infrastructures                                                             </t>
  </si>
  <si>
    <t xml:space="preserve">                                   A. 7  (ddo-lkdpmpro): (kkmp) - Environmental Resilience Program - Support To Upper Agusan Riverbasin Management And Development Activities                                                                   </t>
  </si>
  <si>
    <t xml:space="preserve">                                   A. 8  (ddo-lkdpmpro): (kkmp) - Operationalization Of 24/7 Emergency And Disaster Operation, Resilience And Resource Center And Davao De Oro Andam Action Centers                                             </t>
  </si>
  <si>
    <t xml:space="preserve">                                   A. 9 (ddo-lkdpmpro): (kkmp) - Social Protection (risk Transfer) Program                                                                                                                                      </t>
  </si>
  <si>
    <t xml:space="preserve">                                   B.10  (ddo-appro): Iec On Hazards-specific Disaster Preparedness And Readiness Programs                                                                                                                      </t>
  </si>
  <si>
    <t xml:space="preserve">                                   B.11 (ddo-appro): Observance Of National Disaster Resilience Month Thru Disaster Reselience Summit And Drrm Related Activities.                                                                              </t>
  </si>
  <si>
    <t xml:space="preserve">                                   B.12 (ddo-appro): Integrated Disaster Resilience In The Occupational Safety And Health Standards Of Establishments                                                                                           </t>
  </si>
  <si>
    <t xml:space="preserve">                                   B.13 (ddo-appro): Development Of Methods, Platforms, Tools, And Databases For Data Exchange By Setting Up Disaster Risk Information System With Open Data And Open Governance Approach                       </t>
  </si>
  <si>
    <t xml:space="preserve">                                   B.14 (ddo-appro): Conduct And Attend Disaster Related Trainings, Seminars,  Workshops, And For A Integrating Gender Concerns                                                                                 </t>
  </si>
  <si>
    <t xml:space="preserve">                                   B.15 (ddo-appro):  - Conduct Meetings  And Secretariat Services On Drr/cca And Related Activities For Pdrrmc, Mdrro And Thematic Area Committees                                                             </t>
  </si>
  <si>
    <t xml:space="preserve">                                   B.16 (ddo-appro): - Pre-positioning/stockpiling Of Food, Non-food Items And Hygiene Kits To Affected Families Of Disasters And Calamities                                                                    </t>
  </si>
  <si>
    <t xml:space="preserve">                                   B.17 (ddo-appro): - Repair And Maintenance Of Rescue Tools And Equipment                                                                                                                                     </t>
  </si>
  <si>
    <t xml:space="preserve">                                   C.18 (ddo - Arerpro) : Activation, Mobilization, Deployment And Interoperability Of Incident Command System, Incident Management Team, Emergency Operation Center And Response Clusters                      </t>
  </si>
  <si>
    <t xml:space="preserve">                                   D. 20 (ddo-arerepro): Provide Support Services, Including Financing Programs, To Enable Smes And Other Businesses To Resume Their Operations - Financial Assistance To Calamity Affected Establishments      </t>
  </si>
  <si>
    <t xml:space="preserve">                                   D. 21  (ddo-arerepro): (30%) Of Ldrrmf - Quick Response Funds                                                                                                                                                </t>
  </si>
  <si>
    <t xml:space="preserve">                                   30% Quick Response Funds                                                                                                                                                                                     </t>
  </si>
  <si>
    <t xml:space="preserve">                         b.)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</si>
  <si>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(penro) Ddo-lkdpmpro: Erp, Ccam - Provincial Greening Program*                                                                                                                                               </t>
  </si>
  <si>
    <t xml:space="preserve">                                   (penro) Ddo-lkdpmpro: Erp, Ccam - Provincial Solid Waste Management Program*                                                                                                                                 </t>
  </si>
  <si>
    <t xml:space="preserve">                                   (penro) Ddo-lkdpmpro: Erp, Ccam - Water Ecosystem Rehabilitation And Sustainability (waters) Program*                                                                                                        </t>
  </si>
  <si>
    <t xml:space="preserve">                                   (penro) Ddo-lkdpmpro: Erp, Ccam - Watershed Protection And Development Program*                                                                                                                              </t>
  </si>
  <si>
    <t xml:space="preserve">                                   (pho) Ddo-appro: Hrp - Support To Emerging And Re-emerging Infectious Diseases Preparedness And Prevention Measures Program*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</si>
  <si>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</si>
  <si>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(pho) Ddo-appro: Hrp - Support To Water, Sanitation And Hygiene (wash) In Emergency*                                                                                                                         </t>
  </si>
  <si>
    <t xml:space="preserve">                                   Water Supply Systems                                                                                                                                                                                         </t>
  </si>
  <si>
    <t xml:space="preserve">                                   (picto) Ddo-appro - Disaster Communication And Technology Readiness And Resiliency Program*                                                                                                                  </t>
  </si>
  <si>
    <t xml:space="preserve">                                   Communication Equipment                                                                                                                                                                                      </t>
  </si>
  <si>
    <t xml:space="preserve">                                   A.22 (ddo-lkdpmpro): (lpkpp) - Identification Of Suitable Sites For Human Settlement (provision For Purchase Of Safe Relocation Sites)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</si>
  <si>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</si>
  <si>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A.23 (ddo-lkdpmpro): (i-ewsp) - Installation Of End-to-end And Multi-hazard Early Warning System                                                                                                             </t>
  </si>
  <si>
    <t xml:space="preserve">                                   Technical And Scientific Equipment                                                                                                                                                                           </t>
  </si>
  <si>
    <t xml:space="preserve">                                   A.24  (ddo-lkdpmpro): (i-ewsp) - Improvement Of Regional Evacuation Center And Andam Action Center Resilience Hubs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</si>
  <si>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</si>
  <si>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                              B.26 (ddo-appro):  Purchase Of Hazard Specific Rescue Tools And Equipment                                                                                                                                    </t>
  </si>
  <si>
    <t xml:space="preserve">                                   Disaster Response And Rescue Equipment                                                                                                                                                                       </t>
  </si>
  <si>
    <t xml:space="preserve">                                   B.27 (ddo-appro):  - Purchase Of Emergency Response Vehicles                                                                                                                                                 </t>
  </si>
  <si>
    <t xml:space="preserve">                                   (peo) Ddo-arerepro: Rehabilitation Of Fmr @ Purok 18 Peamareswag To Purok 19 Palale Golden Valley, Mabini                                                                                                    </t>
  </si>
  <si>
    <t xml:space="preserve">                                   (peo) Ddo-lkdpmpro Kkmp: Construction Of Single Barrel Box Culvert At Dumlan-libaylibay Road                                                                                                                 </t>
  </si>
  <si>
    <t xml:space="preserve">                                   (peo) Ddo-lkdpmpro Kkmp: Construction Of Slope Protection And Concreting Of Road At Magangit-panag Road                                                                                                      </t>
  </si>
  <si>
    <t xml:space="preserve">                                   (peo) Ddo-lkdpmpro Kkmp: Construction Of Slope Protection And River Desilting At Mainit, Maco.                                                                                                               </t>
  </si>
  <si>
    <t xml:space="preserve">                                   (peo) Ddo-lkdpmpro Kkmp: Rehabilitation Of Junction Road At Canidkid-mayaon-baluarte Road                                                                                                                    </t>
  </si>
  <si>
    <t xml:space="preserve">               29. Miscellaneous Personnel Benefits Fund/Aid to Component Barangays                                                                                                                                                             </t>
  </si>
  <si>
    <t xml:space="preserve">                                   Other Personnel Benefits - Mpbf                                                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</si>
  <si>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</si>
  <si>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</si>
  <si>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</si>
  <si>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>As of June 30, 2025</t>
  </si>
  <si>
    <t xml:space="preserve">                                MOOE</t>
  </si>
  <si>
    <t xml:space="preserve">                                MOOE-Regular</t>
  </si>
  <si>
    <t xml:space="preserve">                                   MOOE - Regular (Office of the Secretary) </t>
  </si>
  <si>
    <t xml:space="preserve">                                   MOOE Regular - Board Member 1  </t>
  </si>
  <si>
    <t xml:space="preserve">                                   MOOE Regular - Board Member 10</t>
  </si>
  <si>
    <t xml:space="preserve">                                   MOOE Regular - Board Member 11</t>
  </si>
  <si>
    <t xml:space="preserve">                                   MOOE Regular - Board Member 12</t>
  </si>
  <si>
    <t xml:space="preserve">                                   MOOE Regular - Board Member 13</t>
  </si>
  <si>
    <t xml:space="preserve">                                   MOOE Regular - Board Member 14</t>
  </si>
  <si>
    <t xml:space="preserve">                                   MOOE Regular - Board Member 2</t>
  </si>
  <si>
    <t xml:space="preserve">                                   MOOE Regular - Board Member 3</t>
  </si>
  <si>
    <t xml:space="preserve">                                   MOOE Regular - Board Member 4</t>
  </si>
  <si>
    <t xml:space="preserve">                                   MOOE Regular - Board Member 5</t>
  </si>
  <si>
    <t xml:space="preserve">                                   MOOE Regular - Board Member 6</t>
  </si>
  <si>
    <t xml:space="preserve">                                   MOOE Regular - Board Member 7</t>
  </si>
  <si>
    <t xml:space="preserve">                                   MOOE Regular - Board Member 8</t>
  </si>
  <si>
    <t xml:space="preserve">                                   MOOE Regular - Board Member 9</t>
  </si>
  <si>
    <t xml:space="preserve">                                    MOOE - Regular (Admin)  </t>
  </si>
  <si>
    <t xml:space="preserve">                                   MOOE - Regular (Community Affairs Development Division) </t>
  </si>
  <si>
    <t xml:space="preserve">                                   MOOE - Regular (Provincial Rehabilitation Division)  </t>
  </si>
  <si>
    <t xml:space="preserve">                                   Repair of Pantukan Provincial Gym, Kingking, Pantukan, Davao de Oro    </t>
  </si>
  <si>
    <t xml:space="preserve">                                   4.f. Crime Prevention And Law Enforcement Program: Aid/capability Development For Personnel Of Law Enforcement Agencies &amp; Volunteers/partners-logistical Support To Force Multipliers- Barangay Peace Building</t>
  </si>
  <si>
    <t xml:space="preserve">                                   4.k.1. Crime Prevention And Law Enforcement Program: Aid/capability Development For Personnel Of Law Enforcement Agencies &amp; Volunteers/partners- Youth Development Program (ydp)- Peace Initiatives: Unlad Kabataan</t>
  </si>
  <si>
    <t xml:space="preserve">                                   4.k.2. Crime Prevention And Law Enforcement Program: Aid/capability Development For Personnel Of Law Enforcement Agencies &amp; Volunteers/partners- Youth Development Program- Peace Initiatives: Youth For Peace</t>
  </si>
  <si>
    <t xml:space="preserve">                                   MOOE - Regular (Operation and Maintenance of Davao de Oro Farm)   </t>
  </si>
  <si>
    <t xml:space="preserve">                                   District - I Repair And Maintenance</t>
  </si>
  <si>
    <t xml:space="preserve">                                   District - II Repair And Maintenance</t>
  </si>
  <si>
    <t xml:space="preserve">                                   District I - Rehabilitation Of Road &amp; Bridges</t>
  </si>
  <si>
    <t xml:space="preserve">                                   District II - Rehabilitation Of Road &amp; Bridges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</si>
  <si>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</si>
  <si>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</si>
  <si>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</si>
  <si>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LORIE A. PENTECOSTES</t>
  </si>
  <si>
    <t>JOSEPH M. BARACE</t>
  </si>
  <si>
    <t xml:space="preserve">  ARIEL D. MANDAWE</t>
  </si>
  <si>
    <t xml:space="preserve">                                                                                   Accounting Clerk 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</si>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</sst>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2" fillId="0" borderId="0" xfId="1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4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5"/>
  <sheetViews>
    <sheetView tabSelected="1" workbookViewId="0">
      <selection activeCell="A9" sqref="A9"/>
    </sheetView>
  </sheetViews>
  <sheetFormatPr defaultRowHeight="15" x14ac:dyDescent="0.25"/>
  <cols>
    <col min="1" max="1" width="76.28515625" style="2" customWidth="1"/>
    <col min="2" max="2" width="9" style="2" bestFit="1" customWidth="1"/>
    <col min="3" max="4" width="16.85546875" style="6" bestFit="1" customWidth="1"/>
    <col min="5" max="5" width="16.7109375" style="6" customWidth="1"/>
    <col min="6" max="6" width="15.28515625" style="6" bestFit="1" customWidth="1"/>
    <col min="7" max="7" width="16.42578125" style="6" customWidth="1"/>
    <col min="8" max="16384" width="9.140625" style="2"/>
  </cols>
  <sheetData>
    <row r="1" spans="1:7" x14ac:dyDescent="0.25">
      <c r="A1" s="22" t="s">
        <v>700</v>
      </c>
      <c r="B1" s="22"/>
      <c r="C1" s="22"/>
      <c r="D1" s="22"/>
      <c r="E1" s="22"/>
      <c r="F1" s="22"/>
      <c r="G1" s="22"/>
    </row>
    <row r="2" spans="1:7" x14ac:dyDescent="0.25">
      <c r="A2" s="22" t="s">
        <v>701</v>
      </c>
      <c r="B2" s="22"/>
      <c r="C2" s="22"/>
      <c r="D2" s="22"/>
      <c r="E2" s="22"/>
      <c r="F2" s="22"/>
      <c r="G2" s="22"/>
    </row>
    <row r="3" spans="1:7" x14ac:dyDescent="0.25">
      <c r="A3" s="22" t="s">
        <v>702</v>
      </c>
      <c r="B3" s="22"/>
      <c r="C3" s="22"/>
      <c r="D3" s="22"/>
      <c r="E3" s="22"/>
      <c r="F3" s="22"/>
      <c r="G3" s="2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2" t="s">
        <v>703</v>
      </c>
      <c r="B6" s="22"/>
      <c r="C6" s="22"/>
      <c r="D6" s="22"/>
      <c r="E6" s="22"/>
      <c r="F6" s="22"/>
      <c r="G6" s="22"/>
    </row>
    <row r="8" spans="1:7" s="11" customFormat="1" ht="30" customHeight="1" x14ac:dyDescent="0.25">
      <c r="A8" s="8" t="s">
        <v>1</v>
      </c>
      <c r="B8" s="8" t="s">
        <v>2</v>
      </c>
      <c r="C8" s="9" t="s">
        <v>3</v>
      </c>
      <c r="D8" s="9" t="s">
        <v>4</v>
      </c>
      <c r="E8" s="9" t="s">
        <v>5</v>
      </c>
      <c r="F8" s="10" t="s">
        <v>6</v>
      </c>
      <c r="G8" s="10" t="s">
        <v>7</v>
      </c>
    </row>
    <row r="10" spans="1:7" x14ac:dyDescent="0.25">
      <c r="A10" s="2" t="s">
        <v>8</v>
      </c>
      <c r="B10" s="4">
        <v>100</v>
      </c>
      <c r="C10" s="6">
        <v>2923213439.8200002</v>
      </c>
      <c r="D10" s="6">
        <v>2226949578.0100002</v>
      </c>
      <c r="E10" s="7">
        <v>1112298672.21</v>
      </c>
      <c r="F10" s="6">
        <f t="shared" ref="F10:G44" si="0">C10-D10</f>
        <v>696263861.80999994</v>
      </c>
      <c r="G10" s="6">
        <f t="shared" si="0"/>
        <v>1114650905.8000002</v>
      </c>
    </row>
    <row r="11" spans="1:7" x14ac:dyDescent="0.25">
      <c r="A11" s="2" t="s">
        <v>9</v>
      </c>
      <c r="B11" s="4" t="s">
        <v>10</v>
      </c>
      <c r="C11" s="6">
        <v>2923213439.8200002</v>
      </c>
      <c r="D11" s="6">
        <v>2226949578.0100002</v>
      </c>
      <c r="E11" s="6">
        <v>1112298672.21</v>
      </c>
      <c r="F11" s="6">
        <f t="shared" si="0"/>
        <v>696263861.80999994</v>
      </c>
      <c r="G11" s="6">
        <f t="shared" si="0"/>
        <v>1114650905.8000002</v>
      </c>
    </row>
    <row r="12" spans="1:7" x14ac:dyDescent="0.25">
      <c r="A12" s="2" t="s">
        <v>11</v>
      </c>
      <c r="B12" s="4" t="s">
        <v>10</v>
      </c>
      <c r="C12" s="6">
        <v>748146624</v>
      </c>
      <c r="D12" s="6">
        <v>712399796.78999996</v>
      </c>
      <c r="E12" s="6">
        <v>294661841.82999998</v>
      </c>
      <c r="F12" s="6">
        <f t="shared" si="0"/>
        <v>35746827.210000038</v>
      </c>
      <c r="G12" s="6">
        <f t="shared" si="0"/>
        <v>417737954.95999998</v>
      </c>
    </row>
    <row r="13" spans="1:7" x14ac:dyDescent="0.25">
      <c r="A13" s="2" t="s">
        <v>12</v>
      </c>
      <c r="B13" s="4" t="s">
        <v>10</v>
      </c>
      <c r="C13" s="6">
        <v>1453359065.8199999</v>
      </c>
      <c r="D13" s="6">
        <v>1028597531.22</v>
      </c>
      <c r="E13" s="6">
        <v>567373558.47000003</v>
      </c>
      <c r="F13" s="6">
        <f t="shared" si="0"/>
        <v>424761534.5999999</v>
      </c>
      <c r="G13" s="6">
        <f t="shared" si="0"/>
        <v>461223972.75</v>
      </c>
    </row>
    <row r="14" spans="1:7" x14ac:dyDescent="0.25">
      <c r="A14" s="2" t="s">
        <v>13</v>
      </c>
      <c r="B14" s="4" t="s">
        <v>10</v>
      </c>
      <c r="C14" s="6">
        <v>185914000</v>
      </c>
      <c r="D14" s="6">
        <v>185914000</v>
      </c>
      <c r="E14" s="6">
        <v>118150604.75</v>
      </c>
      <c r="F14" s="6">
        <f t="shared" si="0"/>
        <v>0</v>
      </c>
      <c r="G14" s="6">
        <f t="shared" si="0"/>
        <v>67763395.25</v>
      </c>
    </row>
    <row r="15" spans="1:7" x14ac:dyDescent="0.25">
      <c r="A15" s="2" t="s">
        <v>14</v>
      </c>
      <c r="B15" s="4" t="s">
        <v>10</v>
      </c>
      <c r="C15" s="6">
        <v>535793750</v>
      </c>
      <c r="D15" s="6">
        <v>300038250</v>
      </c>
      <c r="E15" s="6">
        <v>132112667.16</v>
      </c>
      <c r="F15" s="6">
        <f t="shared" si="0"/>
        <v>235755500</v>
      </c>
      <c r="G15" s="6">
        <f t="shared" si="0"/>
        <v>167925582.84</v>
      </c>
    </row>
    <row r="16" spans="1:7" x14ac:dyDescent="0.25">
      <c r="B16" s="4"/>
    </row>
    <row r="17" spans="1:7" x14ac:dyDescent="0.25">
      <c r="A17" s="2" t="s">
        <v>15</v>
      </c>
      <c r="B17" s="4" t="s">
        <v>10</v>
      </c>
      <c r="C17" s="6">
        <v>1226040809.5599999</v>
      </c>
      <c r="D17" s="6">
        <v>992624705.55999994</v>
      </c>
      <c r="E17" s="6">
        <v>482332984.94</v>
      </c>
      <c r="F17" s="6">
        <f t="shared" si="0"/>
        <v>233416104</v>
      </c>
      <c r="G17" s="6">
        <f t="shared" si="0"/>
        <v>510291720.61999995</v>
      </c>
    </row>
    <row r="18" spans="1:7" x14ac:dyDescent="0.25">
      <c r="A18" s="2" t="s">
        <v>16</v>
      </c>
      <c r="B18" s="4" t="s">
        <v>10</v>
      </c>
      <c r="C18" s="6">
        <v>407348168</v>
      </c>
      <c r="D18" s="6">
        <v>407348168</v>
      </c>
      <c r="E18" s="6">
        <v>172922451.59</v>
      </c>
      <c r="F18" s="6">
        <f t="shared" si="0"/>
        <v>0</v>
      </c>
      <c r="G18" s="6">
        <f t="shared" si="0"/>
        <v>234425716.41</v>
      </c>
    </row>
    <row r="19" spans="1:7" x14ac:dyDescent="0.25">
      <c r="A19" s="2" t="s">
        <v>17</v>
      </c>
      <c r="B19" s="4" t="s">
        <v>10</v>
      </c>
      <c r="C19" s="6">
        <v>790615641.55999994</v>
      </c>
      <c r="D19" s="6">
        <v>557199537.55999994</v>
      </c>
      <c r="E19" s="6">
        <v>291931988.18000001</v>
      </c>
      <c r="F19" s="6">
        <f t="shared" si="0"/>
        <v>233416104</v>
      </c>
      <c r="G19" s="6">
        <f t="shared" si="0"/>
        <v>265267549.37999994</v>
      </c>
    </row>
    <row r="20" spans="1:7" x14ac:dyDescent="0.25">
      <c r="A20" s="2" t="s">
        <v>18</v>
      </c>
      <c r="B20" s="4" t="s">
        <v>10</v>
      </c>
      <c r="C20" s="6">
        <v>19164000</v>
      </c>
      <c r="D20" s="6">
        <v>19164000</v>
      </c>
      <c r="E20" s="6">
        <v>15612546.17</v>
      </c>
      <c r="F20" s="6">
        <f t="shared" si="0"/>
        <v>0</v>
      </c>
      <c r="G20" s="6">
        <f t="shared" si="0"/>
        <v>3551453.83</v>
      </c>
    </row>
    <row r="21" spans="1:7" x14ac:dyDescent="0.25">
      <c r="A21" s="2" t="s">
        <v>19</v>
      </c>
      <c r="B21" s="4" t="s">
        <v>10</v>
      </c>
      <c r="C21" s="6">
        <v>8913000</v>
      </c>
      <c r="D21" s="6">
        <v>8913000</v>
      </c>
      <c r="E21" s="6">
        <v>1865999</v>
      </c>
      <c r="F21" s="6">
        <f t="shared" si="0"/>
        <v>0</v>
      </c>
      <c r="G21" s="6">
        <f t="shared" si="0"/>
        <v>7047001</v>
      </c>
    </row>
    <row r="22" spans="1:7" x14ac:dyDescent="0.25">
      <c r="B22" s="4"/>
    </row>
    <row r="23" spans="1:7" x14ac:dyDescent="0.25">
      <c r="A23" s="3" t="s">
        <v>20</v>
      </c>
      <c r="B23" s="5">
        <v>1011</v>
      </c>
      <c r="C23" s="1">
        <v>292395187.63999999</v>
      </c>
      <c r="D23" s="1">
        <v>200534687.63999999</v>
      </c>
      <c r="E23" s="1">
        <v>131782110.34999999</v>
      </c>
      <c r="F23" s="1">
        <f t="shared" si="0"/>
        <v>91860500</v>
      </c>
      <c r="G23" s="1">
        <f t="shared" si="0"/>
        <v>68752577.289999992</v>
      </c>
    </row>
    <row r="24" spans="1:7" s="3" customFormat="1" x14ac:dyDescent="0.25">
      <c r="A24" s="3" t="s">
        <v>21</v>
      </c>
      <c r="B24" s="5">
        <v>100</v>
      </c>
      <c r="C24" s="1">
        <v>42606733</v>
      </c>
      <c r="D24" s="1">
        <v>42606733</v>
      </c>
      <c r="E24" s="1">
        <v>17302851.219999999</v>
      </c>
      <c r="F24" s="1">
        <f t="shared" si="0"/>
        <v>0</v>
      </c>
      <c r="G24" s="1">
        <f t="shared" si="0"/>
        <v>25303881.780000001</v>
      </c>
    </row>
    <row r="25" spans="1:7" x14ac:dyDescent="0.25">
      <c r="A25" s="2" t="s">
        <v>22</v>
      </c>
      <c r="B25" s="4">
        <v>50101010</v>
      </c>
      <c r="C25" s="6">
        <v>15426444</v>
      </c>
      <c r="D25" s="6">
        <v>15426444</v>
      </c>
      <c r="E25" s="6">
        <v>5684443.9299999997</v>
      </c>
      <c r="F25" s="6">
        <f t="shared" si="0"/>
        <v>0</v>
      </c>
      <c r="G25" s="6">
        <f t="shared" si="0"/>
        <v>9742000.0700000003</v>
      </c>
    </row>
    <row r="26" spans="1:7" x14ac:dyDescent="0.25">
      <c r="A26" s="2" t="s">
        <v>23</v>
      </c>
      <c r="B26" s="4">
        <v>50101020</v>
      </c>
      <c r="C26" s="6">
        <v>20570000</v>
      </c>
      <c r="D26" s="6">
        <v>20570000</v>
      </c>
      <c r="E26" s="6">
        <v>9187970.8200000003</v>
      </c>
      <c r="F26" s="6">
        <f t="shared" si="0"/>
        <v>0</v>
      </c>
      <c r="G26" s="6">
        <f t="shared" si="0"/>
        <v>11382029.18</v>
      </c>
    </row>
    <row r="27" spans="1:7" x14ac:dyDescent="0.25">
      <c r="A27" s="2" t="s">
        <v>24</v>
      </c>
      <c r="B27" s="4">
        <v>50102010</v>
      </c>
      <c r="C27" s="6">
        <v>696000</v>
      </c>
      <c r="D27" s="6">
        <v>696000</v>
      </c>
      <c r="E27" s="6">
        <v>261448.49</v>
      </c>
      <c r="F27" s="6">
        <f t="shared" si="0"/>
        <v>0</v>
      </c>
      <c r="G27" s="6">
        <f t="shared" si="0"/>
        <v>434551.51</v>
      </c>
    </row>
    <row r="28" spans="1:7" x14ac:dyDescent="0.25">
      <c r="A28" s="2" t="s">
        <v>25</v>
      </c>
      <c r="B28" s="4">
        <v>50102020</v>
      </c>
      <c r="C28" s="6">
        <v>150000</v>
      </c>
      <c r="D28" s="6">
        <v>150000</v>
      </c>
      <c r="E28" s="6">
        <v>84500</v>
      </c>
      <c r="F28" s="6">
        <f t="shared" si="0"/>
        <v>0</v>
      </c>
      <c r="G28" s="6">
        <f t="shared" si="0"/>
        <v>65500</v>
      </c>
    </row>
    <row r="29" spans="1:7" x14ac:dyDescent="0.25">
      <c r="A29" s="2" t="s">
        <v>26</v>
      </c>
      <c r="B29" s="4">
        <v>50102030</v>
      </c>
      <c r="C29" s="6">
        <v>150000</v>
      </c>
      <c r="D29" s="6">
        <v>150000</v>
      </c>
      <c r="E29" s="6">
        <v>9500</v>
      </c>
      <c r="F29" s="6">
        <f t="shared" si="0"/>
        <v>0</v>
      </c>
      <c r="G29" s="6">
        <f t="shared" si="0"/>
        <v>140500</v>
      </c>
    </row>
    <row r="30" spans="1:7" x14ac:dyDescent="0.25">
      <c r="A30" s="2" t="s">
        <v>27</v>
      </c>
      <c r="B30" s="4">
        <v>50102040</v>
      </c>
      <c r="C30" s="6">
        <v>203000</v>
      </c>
      <c r="D30" s="6">
        <v>203000</v>
      </c>
      <c r="E30" s="6">
        <v>161200</v>
      </c>
      <c r="F30" s="6">
        <f t="shared" si="0"/>
        <v>0</v>
      </c>
      <c r="G30" s="6">
        <f t="shared" si="0"/>
        <v>41800</v>
      </c>
    </row>
    <row r="31" spans="1:7" x14ac:dyDescent="0.25">
      <c r="A31" s="2" t="s">
        <v>28</v>
      </c>
      <c r="B31" s="4">
        <v>50102070</v>
      </c>
      <c r="C31" s="6">
        <v>28800</v>
      </c>
      <c r="D31" s="6">
        <v>28800</v>
      </c>
      <c r="E31" s="6">
        <v>14400</v>
      </c>
      <c r="F31" s="6">
        <f t="shared" si="0"/>
        <v>0</v>
      </c>
      <c r="G31" s="6">
        <f t="shared" si="0"/>
        <v>14400</v>
      </c>
    </row>
    <row r="32" spans="1:7" x14ac:dyDescent="0.25">
      <c r="A32" s="2" t="s">
        <v>29</v>
      </c>
      <c r="B32" s="4">
        <v>50102120</v>
      </c>
      <c r="C32" s="6">
        <v>5000</v>
      </c>
      <c r="D32" s="6">
        <v>5000</v>
      </c>
      <c r="E32" s="6">
        <v>5000</v>
      </c>
      <c r="F32" s="6">
        <f t="shared" si="0"/>
        <v>0</v>
      </c>
      <c r="G32" s="6">
        <f t="shared" si="0"/>
        <v>0</v>
      </c>
    </row>
    <row r="33" spans="1:7" x14ac:dyDescent="0.25">
      <c r="A33" s="2" t="s">
        <v>30</v>
      </c>
      <c r="B33" s="4">
        <v>50102130</v>
      </c>
      <c r="C33" s="6">
        <v>2000</v>
      </c>
      <c r="D33" s="6">
        <v>2000</v>
      </c>
      <c r="E33" s="6">
        <v>0</v>
      </c>
      <c r="F33" s="6">
        <f t="shared" si="0"/>
        <v>0</v>
      </c>
      <c r="G33" s="6">
        <f t="shared" si="0"/>
        <v>2000</v>
      </c>
    </row>
    <row r="34" spans="1:7" x14ac:dyDescent="0.25">
      <c r="A34" s="2" t="s">
        <v>31</v>
      </c>
      <c r="B34" s="4">
        <v>50102140</v>
      </c>
      <c r="C34" s="6">
        <v>1285537</v>
      </c>
      <c r="D34" s="6">
        <v>1285537</v>
      </c>
      <c r="E34" s="6">
        <v>0</v>
      </c>
      <c r="F34" s="6">
        <f t="shared" si="0"/>
        <v>0</v>
      </c>
      <c r="G34" s="6">
        <f t="shared" si="0"/>
        <v>1285537</v>
      </c>
    </row>
    <row r="35" spans="1:7" x14ac:dyDescent="0.25">
      <c r="A35" s="2" t="s">
        <v>32</v>
      </c>
      <c r="B35" s="4">
        <v>50102150</v>
      </c>
      <c r="C35" s="6">
        <v>145000</v>
      </c>
      <c r="D35" s="6">
        <v>145000</v>
      </c>
      <c r="E35" s="6">
        <v>0</v>
      </c>
      <c r="F35" s="6">
        <f t="shared" si="0"/>
        <v>0</v>
      </c>
      <c r="G35" s="6">
        <f t="shared" si="0"/>
        <v>145000</v>
      </c>
    </row>
    <row r="36" spans="1:7" x14ac:dyDescent="0.25">
      <c r="A36" s="2" t="s">
        <v>33</v>
      </c>
      <c r="B36" s="4">
        <v>50102990</v>
      </c>
      <c r="C36" s="6">
        <v>1285537</v>
      </c>
      <c r="D36" s="6">
        <v>1285537</v>
      </c>
      <c r="E36" s="6">
        <v>895943</v>
      </c>
      <c r="F36" s="6">
        <f t="shared" si="0"/>
        <v>0</v>
      </c>
      <c r="G36" s="6">
        <f t="shared" si="0"/>
        <v>389594</v>
      </c>
    </row>
    <row r="37" spans="1:7" x14ac:dyDescent="0.25">
      <c r="A37" s="2" t="s">
        <v>34</v>
      </c>
      <c r="B37" s="4">
        <v>50102990</v>
      </c>
      <c r="C37" s="6">
        <v>203000</v>
      </c>
      <c r="D37" s="6">
        <v>203000</v>
      </c>
      <c r="E37" s="6">
        <v>147000</v>
      </c>
      <c r="F37" s="6">
        <f t="shared" si="0"/>
        <v>0</v>
      </c>
      <c r="G37" s="6">
        <f t="shared" si="0"/>
        <v>56000</v>
      </c>
    </row>
    <row r="38" spans="1:7" x14ac:dyDescent="0.25">
      <c r="A38" s="2" t="s">
        <v>35</v>
      </c>
      <c r="B38" s="4">
        <v>50103010</v>
      </c>
      <c r="C38" s="6">
        <v>1851174</v>
      </c>
      <c r="D38" s="6">
        <v>1851174</v>
      </c>
      <c r="E38" s="6">
        <v>683937.95</v>
      </c>
      <c r="F38" s="6">
        <f t="shared" si="0"/>
        <v>0</v>
      </c>
      <c r="G38" s="6">
        <f t="shared" si="0"/>
        <v>1167236.05</v>
      </c>
    </row>
    <row r="39" spans="1:7" x14ac:dyDescent="0.25">
      <c r="A39" s="2" t="s">
        <v>36</v>
      </c>
      <c r="B39" s="4">
        <v>50103020</v>
      </c>
      <c r="C39" s="6">
        <v>69600</v>
      </c>
      <c r="D39" s="6">
        <v>69600</v>
      </c>
      <c r="E39" s="6">
        <v>26400</v>
      </c>
      <c r="F39" s="6">
        <f t="shared" si="0"/>
        <v>0</v>
      </c>
      <c r="G39" s="6">
        <f t="shared" si="0"/>
        <v>43200</v>
      </c>
    </row>
    <row r="40" spans="1:7" x14ac:dyDescent="0.25">
      <c r="A40" s="2" t="s">
        <v>37</v>
      </c>
      <c r="B40" s="4">
        <v>50103030</v>
      </c>
      <c r="C40" s="6">
        <v>355841</v>
      </c>
      <c r="D40" s="6">
        <v>355841</v>
      </c>
      <c r="E40" s="6">
        <v>128107.03</v>
      </c>
      <c r="F40" s="6">
        <f t="shared" si="0"/>
        <v>0</v>
      </c>
      <c r="G40" s="6">
        <f t="shared" si="0"/>
        <v>227733.97</v>
      </c>
    </row>
    <row r="41" spans="1:7" x14ac:dyDescent="0.25">
      <c r="A41" s="2" t="s">
        <v>38</v>
      </c>
      <c r="B41" s="4">
        <v>50103040</v>
      </c>
      <c r="C41" s="6">
        <v>34800</v>
      </c>
      <c r="D41" s="6">
        <v>34800</v>
      </c>
      <c r="E41" s="6">
        <v>13000</v>
      </c>
      <c r="F41" s="6">
        <f t="shared" si="0"/>
        <v>0</v>
      </c>
      <c r="G41" s="6">
        <f t="shared" si="0"/>
        <v>21800</v>
      </c>
    </row>
    <row r="42" spans="1:7" x14ac:dyDescent="0.25">
      <c r="A42" s="2" t="s">
        <v>39</v>
      </c>
      <c r="B42" s="4">
        <v>50104990</v>
      </c>
      <c r="C42" s="6">
        <v>145000</v>
      </c>
      <c r="D42" s="6">
        <v>145000</v>
      </c>
      <c r="E42" s="6">
        <v>0</v>
      </c>
      <c r="F42" s="6">
        <f t="shared" si="0"/>
        <v>0</v>
      </c>
      <c r="G42" s="6">
        <f t="shared" si="0"/>
        <v>145000</v>
      </c>
    </row>
    <row r="43" spans="1:7" x14ac:dyDescent="0.25">
      <c r="B43" s="4"/>
    </row>
    <row r="44" spans="1:7" s="3" customFormat="1" x14ac:dyDescent="0.25">
      <c r="A44" s="3" t="s">
        <v>40</v>
      </c>
      <c r="B44" s="5">
        <v>200</v>
      </c>
      <c r="C44" s="1">
        <v>249788454.63999999</v>
      </c>
      <c r="D44" s="1">
        <v>157927954.63999999</v>
      </c>
      <c r="E44" s="1">
        <v>114479259.13</v>
      </c>
      <c r="F44" s="1">
        <f t="shared" si="0"/>
        <v>91860500</v>
      </c>
      <c r="G44" s="1">
        <f t="shared" si="0"/>
        <v>43448695.50999999</v>
      </c>
    </row>
    <row r="45" spans="1:7" s="3" customFormat="1" x14ac:dyDescent="0.25">
      <c r="A45" s="3" t="s">
        <v>704</v>
      </c>
      <c r="B45" s="5"/>
      <c r="C45" s="1">
        <f>SUM(C46:C77)</f>
        <v>223611454.63999999</v>
      </c>
      <c r="D45" s="1">
        <f>SUM(D46:D77)</f>
        <v>133317954.64</v>
      </c>
      <c r="E45" s="1">
        <f>SUM(E46:E77)</f>
        <v>106100641.91999999</v>
      </c>
      <c r="F45" s="1">
        <f>SUM(F46:F77)</f>
        <v>90293500</v>
      </c>
      <c r="G45" s="1">
        <f>SUM(G46:G77)</f>
        <v>27217312.720000003</v>
      </c>
    </row>
    <row r="46" spans="1:7" s="3" customFormat="1" x14ac:dyDescent="0.25">
      <c r="A46" s="2" t="s">
        <v>56</v>
      </c>
      <c r="B46" s="4">
        <v>50201010</v>
      </c>
      <c r="C46" s="6">
        <v>400000</v>
      </c>
      <c r="D46" s="6">
        <v>400000</v>
      </c>
      <c r="E46" s="6">
        <v>296858</v>
      </c>
      <c r="F46" s="6">
        <f t="shared" ref="F46:F77" si="1">C46-D46</f>
        <v>0</v>
      </c>
      <c r="G46" s="6">
        <f t="shared" ref="G46:G77" si="2">D46-E46</f>
        <v>103142</v>
      </c>
    </row>
    <row r="47" spans="1:7" x14ac:dyDescent="0.25">
      <c r="A47" s="2" t="s">
        <v>57</v>
      </c>
      <c r="B47" s="4">
        <v>50202010</v>
      </c>
      <c r="C47" s="6">
        <v>300000</v>
      </c>
      <c r="D47" s="6">
        <v>300000</v>
      </c>
      <c r="E47" s="6">
        <v>40920</v>
      </c>
      <c r="F47" s="6">
        <f t="shared" si="1"/>
        <v>0</v>
      </c>
      <c r="G47" s="6">
        <f t="shared" si="2"/>
        <v>259080</v>
      </c>
    </row>
    <row r="48" spans="1:7" x14ac:dyDescent="0.25">
      <c r="A48" s="2" t="s">
        <v>58</v>
      </c>
      <c r="B48" s="4">
        <v>50203010</v>
      </c>
      <c r="C48" s="6">
        <v>300000</v>
      </c>
      <c r="D48" s="6">
        <v>300000</v>
      </c>
      <c r="E48" s="6">
        <v>0</v>
      </c>
      <c r="F48" s="6">
        <f t="shared" si="1"/>
        <v>0</v>
      </c>
      <c r="G48" s="6">
        <f t="shared" si="2"/>
        <v>300000</v>
      </c>
    </row>
    <row r="49" spans="1:7" x14ac:dyDescent="0.25">
      <c r="A49" s="2" t="s">
        <v>59</v>
      </c>
      <c r="B49" s="4">
        <v>50203050</v>
      </c>
      <c r="C49" s="6">
        <v>500000</v>
      </c>
      <c r="D49" s="6">
        <v>500000</v>
      </c>
      <c r="E49" s="6">
        <v>0</v>
      </c>
      <c r="F49" s="6">
        <f t="shared" si="1"/>
        <v>0</v>
      </c>
      <c r="G49" s="6">
        <f t="shared" si="2"/>
        <v>500000</v>
      </c>
    </row>
    <row r="50" spans="1:7" x14ac:dyDescent="0.25">
      <c r="A50" s="2" t="s">
        <v>60</v>
      </c>
      <c r="B50" s="4">
        <v>50203090</v>
      </c>
      <c r="C50" s="6">
        <v>4750995.1500000004</v>
      </c>
      <c r="D50" s="6">
        <v>4750995.1500000004</v>
      </c>
      <c r="E50" s="6">
        <v>537012.39</v>
      </c>
      <c r="F50" s="6">
        <f t="shared" si="1"/>
        <v>0</v>
      </c>
      <c r="G50" s="6">
        <f t="shared" si="2"/>
        <v>4213982.7600000007</v>
      </c>
    </row>
    <row r="51" spans="1:7" x14ac:dyDescent="0.25">
      <c r="A51" s="2" t="s">
        <v>61</v>
      </c>
      <c r="B51" s="4">
        <v>50203210</v>
      </c>
      <c r="C51" s="6">
        <v>100000</v>
      </c>
      <c r="D51" s="6">
        <v>100000</v>
      </c>
      <c r="E51" s="6">
        <v>0</v>
      </c>
      <c r="F51" s="6">
        <f t="shared" si="1"/>
        <v>0</v>
      </c>
      <c r="G51" s="6">
        <f t="shared" si="2"/>
        <v>100000</v>
      </c>
    </row>
    <row r="52" spans="1:7" x14ac:dyDescent="0.25">
      <c r="A52" s="2" t="s">
        <v>62</v>
      </c>
      <c r="B52" s="4">
        <v>50203990</v>
      </c>
      <c r="C52" s="6">
        <v>500000</v>
      </c>
      <c r="D52" s="6">
        <v>500000</v>
      </c>
      <c r="E52" s="6">
        <v>1920</v>
      </c>
      <c r="F52" s="6">
        <f t="shared" si="1"/>
        <v>0</v>
      </c>
      <c r="G52" s="6">
        <f t="shared" si="2"/>
        <v>498080</v>
      </c>
    </row>
    <row r="53" spans="1:7" x14ac:dyDescent="0.25">
      <c r="A53" s="2" t="s">
        <v>63</v>
      </c>
      <c r="B53" s="4">
        <v>50204010</v>
      </c>
      <c r="C53" s="6">
        <v>40000</v>
      </c>
      <c r="D53" s="6">
        <v>40000</v>
      </c>
      <c r="E53" s="6">
        <v>20800</v>
      </c>
      <c r="F53" s="6">
        <f t="shared" si="1"/>
        <v>0</v>
      </c>
      <c r="G53" s="6">
        <f t="shared" si="2"/>
        <v>19200</v>
      </c>
    </row>
    <row r="54" spans="1:7" x14ac:dyDescent="0.25">
      <c r="A54" s="2" t="s">
        <v>64</v>
      </c>
      <c r="B54" s="4">
        <v>50205010</v>
      </c>
      <c r="C54" s="6">
        <v>35000</v>
      </c>
      <c r="D54" s="6">
        <v>35000</v>
      </c>
      <c r="E54" s="6">
        <v>0</v>
      </c>
      <c r="F54" s="6">
        <f t="shared" si="1"/>
        <v>0</v>
      </c>
      <c r="G54" s="6">
        <f t="shared" si="2"/>
        <v>35000</v>
      </c>
    </row>
    <row r="55" spans="1:7" x14ac:dyDescent="0.25">
      <c r="A55" s="2" t="s">
        <v>65</v>
      </c>
      <c r="B55" s="4">
        <v>50205020</v>
      </c>
      <c r="C55" s="6">
        <v>160000</v>
      </c>
      <c r="D55" s="6">
        <v>160000</v>
      </c>
      <c r="E55" s="6">
        <v>111462.87</v>
      </c>
      <c r="F55" s="6">
        <f t="shared" si="1"/>
        <v>0</v>
      </c>
      <c r="G55" s="6">
        <f t="shared" si="2"/>
        <v>48537.130000000005</v>
      </c>
    </row>
    <row r="56" spans="1:7" x14ac:dyDescent="0.25">
      <c r="A56" s="2" t="s">
        <v>43</v>
      </c>
      <c r="B56" s="4">
        <v>50210010</v>
      </c>
      <c r="C56" s="6">
        <v>90000000</v>
      </c>
      <c r="D56" s="6">
        <v>45000000</v>
      </c>
      <c r="E56" s="6">
        <v>45000000</v>
      </c>
      <c r="F56" s="6">
        <f t="shared" si="1"/>
        <v>45000000</v>
      </c>
      <c r="G56" s="6">
        <f t="shared" si="2"/>
        <v>0</v>
      </c>
    </row>
    <row r="57" spans="1:7" x14ac:dyDescent="0.25">
      <c r="A57" s="2" t="s">
        <v>44</v>
      </c>
      <c r="B57" s="4">
        <v>50210030</v>
      </c>
      <c r="C57" s="6">
        <v>698000</v>
      </c>
      <c r="D57" s="6">
        <v>698000</v>
      </c>
      <c r="E57" s="6">
        <v>636628.80000000005</v>
      </c>
      <c r="F57" s="6">
        <f t="shared" si="1"/>
        <v>0</v>
      </c>
      <c r="G57" s="6">
        <f t="shared" si="2"/>
        <v>61371.199999999953</v>
      </c>
    </row>
    <row r="58" spans="1:7" x14ac:dyDescent="0.25">
      <c r="A58" s="2" t="s">
        <v>66</v>
      </c>
      <c r="B58" s="4">
        <v>50211990</v>
      </c>
      <c r="C58" s="6">
        <v>10000</v>
      </c>
      <c r="D58" s="6">
        <v>10000</v>
      </c>
      <c r="E58" s="6">
        <v>0</v>
      </c>
      <c r="F58" s="6">
        <f t="shared" si="1"/>
        <v>0</v>
      </c>
      <c r="G58" s="6">
        <f t="shared" si="2"/>
        <v>10000</v>
      </c>
    </row>
    <row r="59" spans="1:7" x14ac:dyDescent="0.25">
      <c r="A59" s="2" t="s">
        <v>42</v>
      </c>
      <c r="B59" s="4">
        <v>50212990</v>
      </c>
      <c r="C59" s="6">
        <f>93529959.49+2958500</f>
        <v>96488459.489999995</v>
      </c>
      <c r="D59" s="6">
        <f>52350459.49+2958500</f>
        <v>55308959.490000002</v>
      </c>
      <c r="E59" s="6">
        <f>40887506.76+432685.88</f>
        <v>41320192.640000001</v>
      </c>
      <c r="F59" s="6">
        <f t="shared" si="1"/>
        <v>41179499.999999993</v>
      </c>
      <c r="G59" s="6">
        <f t="shared" si="2"/>
        <v>13988766.850000001</v>
      </c>
    </row>
    <row r="60" spans="1:7" x14ac:dyDescent="0.25">
      <c r="A60" s="2" t="s">
        <v>67</v>
      </c>
      <c r="B60" s="4">
        <v>50213050</v>
      </c>
      <c r="C60" s="6">
        <v>200000</v>
      </c>
      <c r="D60" s="6">
        <v>200000</v>
      </c>
      <c r="E60" s="6">
        <v>0</v>
      </c>
      <c r="F60" s="6">
        <f t="shared" si="1"/>
        <v>0</v>
      </c>
      <c r="G60" s="6">
        <f t="shared" si="2"/>
        <v>200000</v>
      </c>
    </row>
    <row r="61" spans="1:7" x14ac:dyDescent="0.25">
      <c r="A61" s="2" t="s">
        <v>41</v>
      </c>
      <c r="B61" s="4">
        <v>50214030</v>
      </c>
      <c r="C61" s="6">
        <v>1185000</v>
      </c>
      <c r="D61" s="6">
        <v>1185000</v>
      </c>
      <c r="E61" s="6">
        <v>0</v>
      </c>
      <c r="F61" s="6">
        <f t="shared" si="1"/>
        <v>0</v>
      </c>
      <c r="G61" s="6">
        <f t="shared" si="2"/>
        <v>1185000</v>
      </c>
    </row>
    <row r="62" spans="1:7" x14ac:dyDescent="0.25">
      <c r="A62" s="2" t="s">
        <v>45</v>
      </c>
      <c r="B62" s="4">
        <v>50214030</v>
      </c>
      <c r="C62" s="6">
        <v>1000000</v>
      </c>
      <c r="D62" s="6">
        <v>1000000</v>
      </c>
      <c r="E62" s="6">
        <v>1000000</v>
      </c>
      <c r="F62" s="6">
        <f t="shared" si="1"/>
        <v>0</v>
      </c>
      <c r="G62" s="6">
        <f t="shared" si="2"/>
        <v>0</v>
      </c>
    </row>
    <row r="63" spans="1:7" x14ac:dyDescent="0.25">
      <c r="A63" s="2" t="s">
        <v>46</v>
      </c>
      <c r="B63" s="4">
        <v>50214030</v>
      </c>
      <c r="C63" s="6">
        <v>1000000</v>
      </c>
      <c r="D63" s="6">
        <v>0</v>
      </c>
      <c r="E63" s="6">
        <v>0</v>
      </c>
      <c r="F63" s="6">
        <f t="shared" si="1"/>
        <v>1000000</v>
      </c>
      <c r="G63" s="6">
        <f t="shared" si="2"/>
        <v>0</v>
      </c>
    </row>
    <row r="64" spans="1:7" x14ac:dyDescent="0.25">
      <c r="A64" s="2" t="s">
        <v>47</v>
      </c>
      <c r="B64" s="4">
        <v>50214030</v>
      </c>
      <c r="C64" s="6">
        <v>1000000</v>
      </c>
      <c r="D64" s="6">
        <v>0</v>
      </c>
      <c r="E64" s="6">
        <v>0</v>
      </c>
      <c r="F64" s="6">
        <f t="shared" si="1"/>
        <v>1000000</v>
      </c>
      <c r="G64" s="6">
        <f t="shared" si="2"/>
        <v>0</v>
      </c>
    </row>
    <row r="65" spans="1:7" x14ac:dyDescent="0.25">
      <c r="A65" s="2" t="s">
        <v>48</v>
      </c>
      <c r="B65" s="4">
        <v>50214030</v>
      </c>
      <c r="C65" s="6">
        <v>250000</v>
      </c>
      <c r="D65" s="6">
        <v>250000</v>
      </c>
      <c r="E65" s="6">
        <v>0</v>
      </c>
      <c r="F65" s="6">
        <f t="shared" si="1"/>
        <v>0</v>
      </c>
      <c r="G65" s="6">
        <f t="shared" si="2"/>
        <v>250000</v>
      </c>
    </row>
    <row r="66" spans="1:7" x14ac:dyDescent="0.25">
      <c r="A66" s="2" t="s">
        <v>49</v>
      </c>
      <c r="B66" s="4">
        <v>50214030</v>
      </c>
      <c r="C66" s="6">
        <v>2000000</v>
      </c>
      <c r="D66" s="6">
        <v>1284000</v>
      </c>
      <c r="E66" s="6">
        <v>525600</v>
      </c>
      <c r="F66" s="6">
        <f t="shared" si="1"/>
        <v>716000</v>
      </c>
      <c r="G66" s="6">
        <f t="shared" si="2"/>
        <v>758400</v>
      </c>
    </row>
    <row r="67" spans="1:7" x14ac:dyDescent="0.25">
      <c r="A67" s="2" t="s">
        <v>50</v>
      </c>
      <c r="B67" s="4">
        <v>50215020</v>
      </c>
      <c r="C67" s="6">
        <v>750000</v>
      </c>
      <c r="D67" s="6">
        <v>0</v>
      </c>
      <c r="E67" s="6">
        <v>0</v>
      </c>
      <c r="F67" s="6">
        <f t="shared" si="1"/>
        <v>750000</v>
      </c>
      <c r="G67" s="6">
        <f t="shared" si="2"/>
        <v>0</v>
      </c>
    </row>
    <row r="68" spans="1:7" x14ac:dyDescent="0.25">
      <c r="A68" s="2" t="s">
        <v>51</v>
      </c>
      <c r="B68" s="4">
        <v>50216020</v>
      </c>
      <c r="C68" s="6">
        <v>200000</v>
      </c>
      <c r="D68" s="6">
        <v>200000</v>
      </c>
      <c r="E68" s="6">
        <v>0</v>
      </c>
      <c r="F68" s="6">
        <f t="shared" si="1"/>
        <v>0</v>
      </c>
      <c r="G68" s="6">
        <f t="shared" si="2"/>
        <v>200000</v>
      </c>
    </row>
    <row r="69" spans="1:7" x14ac:dyDescent="0.25">
      <c r="A69" s="2" t="s">
        <v>68</v>
      </c>
      <c r="B69" s="4">
        <v>50299050</v>
      </c>
      <c r="C69" s="6">
        <v>10000</v>
      </c>
      <c r="D69" s="6">
        <v>10000</v>
      </c>
      <c r="E69" s="6">
        <v>0</v>
      </c>
      <c r="F69" s="6">
        <f t="shared" si="1"/>
        <v>0</v>
      </c>
      <c r="G69" s="6">
        <f t="shared" si="2"/>
        <v>10000</v>
      </c>
    </row>
    <row r="70" spans="1:7" x14ac:dyDescent="0.25">
      <c r="A70" s="2" t="s">
        <v>69</v>
      </c>
      <c r="B70" s="4">
        <v>50299060</v>
      </c>
      <c r="C70" s="6">
        <v>1100000</v>
      </c>
      <c r="D70" s="6">
        <v>1100000</v>
      </c>
      <c r="E70" s="6">
        <v>350000</v>
      </c>
      <c r="F70" s="6">
        <f t="shared" si="1"/>
        <v>0</v>
      </c>
      <c r="G70" s="6">
        <f t="shared" si="2"/>
        <v>750000</v>
      </c>
    </row>
    <row r="71" spans="1:7" x14ac:dyDescent="0.25">
      <c r="A71" s="2" t="s">
        <v>70</v>
      </c>
      <c r="B71" s="4">
        <v>50299070</v>
      </c>
      <c r="C71" s="6">
        <v>20000</v>
      </c>
      <c r="D71" s="6">
        <v>20000</v>
      </c>
      <c r="E71" s="6">
        <v>0</v>
      </c>
      <c r="F71" s="6">
        <f t="shared" si="1"/>
        <v>0</v>
      </c>
      <c r="G71" s="6">
        <f t="shared" si="2"/>
        <v>20000</v>
      </c>
    </row>
    <row r="72" spans="1:7" x14ac:dyDescent="0.25">
      <c r="A72" s="2" t="s">
        <v>52</v>
      </c>
      <c r="B72" s="4">
        <v>50299080</v>
      </c>
      <c r="C72" s="6">
        <v>500000</v>
      </c>
      <c r="D72" s="6">
        <v>0</v>
      </c>
      <c r="E72" s="6">
        <v>0</v>
      </c>
      <c r="F72" s="6">
        <f t="shared" si="1"/>
        <v>500000</v>
      </c>
      <c r="G72" s="6">
        <f t="shared" si="2"/>
        <v>0</v>
      </c>
    </row>
    <row r="73" spans="1:7" x14ac:dyDescent="0.25">
      <c r="A73" s="2" t="s">
        <v>53</v>
      </c>
      <c r="B73" s="4">
        <v>50299080</v>
      </c>
      <c r="C73" s="6">
        <v>300000</v>
      </c>
      <c r="D73" s="6">
        <v>300000</v>
      </c>
      <c r="E73" s="6">
        <v>250000</v>
      </c>
      <c r="F73" s="6">
        <f t="shared" si="1"/>
        <v>0</v>
      </c>
      <c r="G73" s="6">
        <f t="shared" si="2"/>
        <v>50000</v>
      </c>
    </row>
    <row r="74" spans="1:7" x14ac:dyDescent="0.25">
      <c r="A74" s="2" t="s">
        <v>54</v>
      </c>
      <c r="B74" s="4">
        <v>50299080</v>
      </c>
      <c r="C74" s="6">
        <v>150000</v>
      </c>
      <c r="D74" s="6">
        <v>100000</v>
      </c>
      <c r="E74" s="6">
        <v>69682.8</v>
      </c>
      <c r="F74" s="6">
        <f t="shared" si="1"/>
        <v>50000</v>
      </c>
      <c r="G74" s="6">
        <f t="shared" si="2"/>
        <v>30317.199999999997</v>
      </c>
    </row>
    <row r="75" spans="1:7" x14ac:dyDescent="0.25">
      <c r="A75" s="2" t="s">
        <v>55</v>
      </c>
      <c r="B75" s="4">
        <v>50299080</v>
      </c>
      <c r="C75" s="6">
        <v>500000</v>
      </c>
      <c r="D75" s="6">
        <v>402000</v>
      </c>
      <c r="E75" s="6">
        <v>327018.25</v>
      </c>
      <c r="F75" s="6">
        <f t="shared" si="1"/>
        <v>98000</v>
      </c>
      <c r="G75" s="6">
        <f t="shared" si="2"/>
        <v>74981.75</v>
      </c>
    </row>
    <row r="76" spans="1:7" x14ac:dyDescent="0.25">
      <c r="A76" s="2" t="s">
        <v>71</v>
      </c>
      <c r="B76" s="4">
        <v>20102040</v>
      </c>
      <c r="C76" s="6">
        <v>14064000</v>
      </c>
      <c r="D76" s="6">
        <v>14064000</v>
      </c>
      <c r="E76" s="6">
        <v>14063573.359999999</v>
      </c>
      <c r="F76" s="6">
        <f t="shared" si="1"/>
        <v>0</v>
      </c>
      <c r="G76" s="6">
        <f t="shared" si="2"/>
        <v>426.64000000059605</v>
      </c>
    </row>
    <row r="77" spans="1:7" x14ac:dyDescent="0.25">
      <c r="A77" s="2" t="s">
        <v>72</v>
      </c>
      <c r="B77" s="4">
        <v>50301020</v>
      </c>
      <c r="C77" s="6">
        <v>5100000</v>
      </c>
      <c r="D77" s="6">
        <v>5100000</v>
      </c>
      <c r="E77" s="6">
        <v>1548972.81</v>
      </c>
      <c r="F77" s="6">
        <f t="shared" si="1"/>
        <v>0</v>
      </c>
      <c r="G77" s="6">
        <f t="shared" si="2"/>
        <v>3551027.19</v>
      </c>
    </row>
    <row r="78" spans="1:7" x14ac:dyDescent="0.25">
      <c r="B78" s="4"/>
    </row>
    <row r="79" spans="1:7" s="3" customFormat="1" x14ac:dyDescent="0.25">
      <c r="A79" s="3" t="s">
        <v>73</v>
      </c>
      <c r="B79" s="5"/>
      <c r="C79" s="1">
        <v>1710000</v>
      </c>
      <c r="D79" s="1">
        <v>1550000</v>
      </c>
      <c r="E79" s="1">
        <v>1089692</v>
      </c>
      <c r="F79" s="1">
        <f t="shared" ref="F79:G107" si="3">C79-D79</f>
        <v>160000</v>
      </c>
      <c r="G79" s="1">
        <f t="shared" si="3"/>
        <v>460308</v>
      </c>
    </row>
    <row r="80" spans="1:7" x14ac:dyDescent="0.25">
      <c r="A80" s="2" t="s">
        <v>56</v>
      </c>
      <c r="B80" s="4">
        <v>50201010</v>
      </c>
      <c r="C80" s="6">
        <v>50000</v>
      </c>
      <c r="D80" s="6">
        <v>25000</v>
      </c>
      <c r="E80" s="6">
        <v>0</v>
      </c>
      <c r="F80" s="6">
        <f t="shared" si="3"/>
        <v>25000</v>
      </c>
      <c r="G80" s="6">
        <f t="shared" si="3"/>
        <v>25000</v>
      </c>
    </row>
    <row r="81" spans="1:7" x14ac:dyDescent="0.25">
      <c r="A81" s="2" t="s">
        <v>57</v>
      </c>
      <c r="B81" s="4">
        <v>50202010</v>
      </c>
      <c r="C81" s="6">
        <v>170000</v>
      </c>
      <c r="D81" s="6">
        <v>75000</v>
      </c>
      <c r="E81" s="6">
        <v>72800</v>
      </c>
      <c r="F81" s="6">
        <f t="shared" si="3"/>
        <v>95000</v>
      </c>
      <c r="G81" s="6">
        <f t="shared" si="3"/>
        <v>2200</v>
      </c>
    </row>
    <row r="82" spans="1:7" x14ac:dyDescent="0.25">
      <c r="A82" s="2" t="s">
        <v>58</v>
      </c>
      <c r="B82" s="4">
        <v>50203010</v>
      </c>
      <c r="C82" s="6">
        <v>80000</v>
      </c>
      <c r="D82" s="6">
        <v>80000</v>
      </c>
      <c r="E82" s="6">
        <v>37970</v>
      </c>
      <c r="F82" s="6">
        <f t="shared" si="3"/>
        <v>0</v>
      </c>
      <c r="G82" s="6">
        <f t="shared" si="3"/>
        <v>42030</v>
      </c>
    </row>
    <row r="83" spans="1:7" x14ac:dyDescent="0.25">
      <c r="A83" s="2" t="s">
        <v>74</v>
      </c>
      <c r="B83" s="4">
        <v>50203090</v>
      </c>
      <c r="C83" s="6">
        <v>70000</v>
      </c>
      <c r="D83" s="6">
        <v>70000</v>
      </c>
      <c r="E83" s="6">
        <v>0</v>
      </c>
      <c r="F83" s="6">
        <f t="shared" si="3"/>
        <v>0</v>
      </c>
      <c r="G83" s="6">
        <f t="shared" si="3"/>
        <v>70000</v>
      </c>
    </row>
    <row r="84" spans="1:7" x14ac:dyDescent="0.25">
      <c r="A84" s="2" t="s">
        <v>62</v>
      </c>
      <c r="B84" s="4">
        <v>50203990</v>
      </c>
      <c r="C84" s="6">
        <v>20000</v>
      </c>
      <c r="D84" s="6">
        <v>20000</v>
      </c>
      <c r="E84" s="6">
        <v>19380</v>
      </c>
      <c r="F84" s="6">
        <f t="shared" si="3"/>
        <v>0</v>
      </c>
      <c r="G84" s="6">
        <f t="shared" si="3"/>
        <v>620</v>
      </c>
    </row>
    <row r="85" spans="1:7" x14ac:dyDescent="0.25">
      <c r="A85" s="2" t="s">
        <v>66</v>
      </c>
      <c r="B85" s="4">
        <v>50211990</v>
      </c>
      <c r="C85" s="6">
        <v>60000</v>
      </c>
      <c r="D85" s="6">
        <v>20000</v>
      </c>
      <c r="E85" s="6">
        <v>0</v>
      </c>
      <c r="F85" s="6">
        <f t="shared" si="3"/>
        <v>40000</v>
      </c>
      <c r="G85" s="6">
        <f t="shared" si="3"/>
        <v>20000</v>
      </c>
    </row>
    <row r="86" spans="1:7" x14ac:dyDescent="0.25">
      <c r="A86" s="2" t="s">
        <v>75</v>
      </c>
      <c r="B86" s="4">
        <v>50299020</v>
      </c>
      <c r="C86" s="6">
        <v>20000</v>
      </c>
      <c r="D86" s="6">
        <v>20000</v>
      </c>
      <c r="E86" s="6">
        <v>19392</v>
      </c>
      <c r="F86" s="6">
        <f t="shared" si="3"/>
        <v>0</v>
      </c>
      <c r="G86" s="6">
        <f t="shared" si="3"/>
        <v>608</v>
      </c>
    </row>
    <row r="87" spans="1:7" x14ac:dyDescent="0.25">
      <c r="A87" s="2" t="s">
        <v>76</v>
      </c>
      <c r="B87" s="4">
        <v>50299030</v>
      </c>
      <c r="C87" s="6">
        <v>160000</v>
      </c>
      <c r="D87" s="6">
        <v>160000</v>
      </c>
      <c r="E87" s="6">
        <v>159945</v>
      </c>
      <c r="F87" s="6">
        <f t="shared" si="3"/>
        <v>0</v>
      </c>
      <c r="G87" s="6">
        <f t="shared" si="3"/>
        <v>55</v>
      </c>
    </row>
    <row r="88" spans="1:7" x14ac:dyDescent="0.25">
      <c r="A88" s="2" t="s">
        <v>68</v>
      </c>
      <c r="B88" s="4">
        <v>50299050</v>
      </c>
      <c r="C88" s="6">
        <v>20000</v>
      </c>
      <c r="D88" s="6">
        <v>20000</v>
      </c>
      <c r="E88" s="6">
        <v>0</v>
      </c>
      <c r="F88" s="6">
        <f t="shared" si="3"/>
        <v>0</v>
      </c>
      <c r="G88" s="6">
        <f t="shared" si="3"/>
        <v>20000</v>
      </c>
    </row>
    <row r="89" spans="1:7" x14ac:dyDescent="0.25">
      <c r="A89" s="2" t="s">
        <v>77</v>
      </c>
      <c r="B89" s="4">
        <v>50299080</v>
      </c>
      <c r="C89" s="6">
        <v>1060000</v>
      </c>
      <c r="D89" s="6">
        <v>1060000</v>
      </c>
      <c r="E89" s="6">
        <v>780205</v>
      </c>
      <c r="F89" s="6">
        <f t="shared" si="3"/>
        <v>0</v>
      </c>
      <c r="G89" s="6">
        <f t="shared" si="3"/>
        <v>279795</v>
      </c>
    </row>
    <row r="90" spans="1:7" x14ac:dyDescent="0.25">
      <c r="B90" s="4"/>
    </row>
    <row r="91" spans="1:7" s="3" customFormat="1" x14ac:dyDescent="0.25">
      <c r="A91" s="3" t="s">
        <v>78</v>
      </c>
      <c r="B91" s="5" t="s">
        <v>10</v>
      </c>
      <c r="C91" s="1">
        <v>3066000</v>
      </c>
      <c r="D91" s="1">
        <v>1752000</v>
      </c>
      <c r="E91" s="1">
        <v>842127</v>
      </c>
      <c r="F91" s="1">
        <f t="shared" si="3"/>
        <v>1314000</v>
      </c>
      <c r="G91" s="1">
        <f t="shared" si="3"/>
        <v>909873</v>
      </c>
    </row>
    <row r="92" spans="1:7" x14ac:dyDescent="0.25">
      <c r="A92" s="2" t="s">
        <v>56</v>
      </c>
      <c r="B92" s="4">
        <v>50201010</v>
      </c>
      <c r="C92" s="6">
        <v>50000</v>
      </c>
      <c r="D92" s="6">
        <v>20000</v>
      </c>
      <c r="E92" s="6">
        <v>0</v>
      </c>
      <c r="F92" s="6">
        <f t="shared" si="3"/>
        <v>30000</v>
      </c>
      <c r="G92" s="6">
        <f t="shared" si="3"/>
        <v>20000</v>
      </c>
    </row>
    <row r="93" spans="1:7" x14ac:dyDescent="0.25">
      <c r="A93" s="2" t="s">
        <v>57</v>
      </c>
      <c r="B93" s="4">
        <v>50202010</v>
      </c>
      <c r="C93" s="6">
        <v>100000</v>
      </c>
      <c r="D93" s="6">
        <v>91000</v>
      </c>
      <c r="E93" s="6">
        <v>51000</v>
      </c>
      <c r="F93" s="6">
        <f t="shared" si="3"/>
        <v>9000</v>
      </c>
      <c r="G93" s="6">
        <f t="shared" si="3"/>
        <v>40000</v>
      </c>
    </row>
    <row r="94" spans="1:7" x14ac:dyDescent="0.25">
      <c r="A94" s="2" t="s">
        <v>58</v>
      </c>
      <c r="B94" s="4">
        <v>50203010</v>
      </c>
      <c r="C94" s="6">
        <v>10000</v>
      </c>
      <c r="D94" s="6">
        <v>10000</v>
      </c>
      <c r="E94" s="6">
        <v>9811</v>
      </c>
      <c r="F94" s="6">
        <f t="shared" si="3"/>
        <v>0</v>
      </c>
      <c r="G94" s="6">
        <f t="shared" si="3"/>
        <v>189</v>
      </c>
    </row>
    <row r="95" spans="1:7" x14ac:dyDescent="0.25">
      <c r="A95" s="2" t="s">
        <v>62</v>
      </c>
      <c r="B95" s="4">
        <v>50203990</v>
      </c>
      <c r="C95" s="6">
        <v>150000</v>
      </c>
      <c r="D95" s="6">
        <v>100000</v>
      </c>
      <c r="E95" s="6">
        <v>0</v>
      </c>
      <c r="F95" s="6">
        <f t="shared" si="3"/>
        <v>50000</v>
      </c>
      <c r="G95" s="6">
        <f t="shared" si="3"/>
        <v>100000</v>
      </c>
    </row>
    <row r="96" spans="1:7" x14ac:dyDescent="0.25">
      <c r="A96" s="2" t="s">
        <v>65</v>
      </c>
      <c r="B96" s="4">
        <v>50205020</v>
      </c>
      <c r="C96" s="6">
        <v>6000</v>
      </c>
      <c r="D96" s="6">
        <v>6000</v>
      </c>
      <c r="E96" s="6">
        <v>0</v>
      </c>
      <c r="F96" s="6">
        <f t="shared" si="3"/>
        <v>0</v>
      </c>
      <c r="G96" s="6">
        <f t="shared" si="3"/>
        <v>6000</v>
      </c>
    </row>
    <row r="97" spans="1:7" x14ac:dyDescent="0.25">
      <c r="A97" s="2" t="s">
        <v>66</v>
      </c>
      <c r="B97" s="4">
        <v>50211990</v>
      </c>
      <c r="C97" s="6">
        <v>200000</v>
      </c>
      <c r="D97" s="6">
        <v>200000</v>
      </c>
      <c r="E97" s="6">
        <v>149000</v>
      </c>
      <c r="F97" s="6">
        <f t="shared" si="3"/>
        <v>0</v>
      </c>
      <c r="G97" s="6">
        <f t="shared" si="3"/>
        <v>51000</v>
      </c>
    </row>
    <row r="98" spans="1:7" x14ac:dyDescent="0.25">
      <c r="A98" s="2" t="s">
        <v>79</v>
      </c>
      <c r="B98" s="4">
        <v>50214030</v>
      </c>
      <c r="C98" s="6">
        <v>300000</v>
      </c>
      <c r="D98" s="6">
        <v>0</v>
      </c>
      <c r="E98" s="6">
        <v>0</v>
      </c>
      <c r="F98" s="6">
        <f t="shared" si="3"/>
        <v>300000</v>
      </c>
      <c r="G98" s="6">
        <f t="shared" si="3"/>
        <v>0</v>
      </c>
    </row>
    <row r="99" spans="1:7" x14ac:dyDescent="0.25">
      <c r="A99" s="2" t="s">
        <v>76</v>
      </c>
      <c r="B99" s="4">
        <v>50299030</v>
      </c>
      <c r="C99" s="6">
        <v>250000</v>
      </c>
      <c r="D99" s="6">
        <v>225000</v>
      </c>
      <c r="E99" s="6">
        <v>114596</v>
      </c>
      <c r="F99" s="6">
        <f t="shared" si="3"/>
        <v>25000</v>
      </c>
      <c r="G99" s="6">
        <f t="shared" si="3"/>
        <v>110404</v>
      </c>
    </row>
    <row r="100" spans="1:7" x14ac:dyDescent="0.25">
      <c r="A100" s="2" t="s">
        <v>80</v>
      </c>
      <c r="B100" s="4">
        <v>50299080</v>
      </c>
      <c r="C100" s="6">
        <v>500000</v>
      </c>
      <c r="D100" s="6">
        <v>500000</v>
      </c>
      <c r="E100" s="6">
        <v>411720</v>
      </c>
      <c r="F100" s="6">
        <f t="shared" si="3"/>
        <v>0</v>
      </c>
      <c r="G100" s="6">
        <f t="shared" si="3"/>
        <v>88280</v>
      </c>
    </row>
    <row r="101" spans="1:7" x14ac:dyDescent="0.25">
      <c r="A101" s="2" t="s">
        <v>81</v>
      </c>
      <c r="B101" s="4">
        <v>50299080</v>
      </c>
      <c r="C101" s="6">
        <v>1000000</v>
      </c>
      <c r="D101" s="6">
        <v>300000</v>
      </c>
      <c r="E101" s="6">
        <v>106000</v>
      </c>
      <c r="F101" s="6">
        <f t="shared" si="3"/>
        <v>700000</v>
      </c>
      <c r="G101" s="6">
        <f t="shared" si="3"/>
        <v>194000</v>
      </c>
    </row>
    <row r="102" spans="1:7" x14ac:dyDescent="0.25">
      <c r="A102" s="2" t="s">
        <v>82</v>
      </c>
      <c r="B102" s="4">
        <v>50299080</v>
      </c>
      <c r="C102" s="6">
        <v>500000</v>
      </c>
      <c r="D102" s="6">
        <v>300000</v>
      </c>
      <c r="E102" s="6">
        <v>0</v>
      </c>
      <c r="F102" s="6">
        <f t="shared" si="3"/>
        <v>200000</v>
      </c>
      <c r="G102" s="6">
        <f t="shared" si="3"/>
        <v>300000</v>
      </c>
    </row>
    <row r="103" spans="1:7" x14ac:dyDescent="0.25">
      <c r="B103" s="4"/>
    </row>
    <row r="104" spans="1:7" s="3" customFormat="1" x14ac:dyDescent="0.25">
      <c r="A104" s="3" t="s">
        <v>83</v>
      </c>
      <c r="B104" s="5" t="s">
        <v>10</v>
      </c>
      <c r="C104" s="1">
        <v>7338000</v>
      </c>
      <c r="D104" s="1">
        <v>7338000</v>
      </c>
      <c r="E104" s="1">
        <v>0</v>
      </c>
      <c r="F104" s="1">
        <f t="shared" si="3"/>
        <v>0</v>
      </c>
      <c r="G104" s="1">
        <f t="shared" si="3"/>
        <v>7338000</v>
      </c>
    </row>
    <row r="105" spans="1:7" x14ac:dyDescent="0.25">
      <c r="A105" s="2" t="s">
        <v>77</v>
      </c>
      <c r="B105" s="4">
        <v>50299080</v>
      </c>
      <c r="C105" s="6">
        <v>7338000</v>
      </c>
      <c r="D105" s="6">
        <v>7338000</v>
      </c>
      <c r="E105" s="6">
        <v>0</v>
      </c>
      <c r="F105" s="6">
        <f t="shared" si="3"/>
        <v>0</v>
      </c>
      <c r="G105" s="6">
        <f t="shared" si="3"/>
        <v>7338000</v>
      </c>
    </row>
    <row r="106" spans="1:7" x14ac:dyDescent="0.25">
      <c r="B106" s="4"/>
    </row>
    <row r="107" spans="1:7" s="3" customFormat="1" x14ac:dyDescent="0.25">
      <c r="A107" s="3" t="s">
        <v>84</v>
      </c>
      <c r="B107" s="5" t="s">
        <v>10</v>
      </c>
      <c r="C107" s="1">
        <f>SUM(C108:C119)</f>
        <v>5363000</v>
      </c>
      <c r="D107" s="1">
        <f>SUM(D108:D119)</f>
        <v>5270000</v>
      </c>
      <c r="E107" s="1">
        <f>SUM(E108:E119)</f>
        <v>3015824.26</v>
      </c>
      <c r="F107" s="1">
        <f t="shared" si="3"/>
        <v>93000</v>
      </c>
      <c r="G107" s="1">
        <f t="shared" si="3"/>
        <v>2254175.7400000002</v>
      </c>
    </row>
    <row r="108" spans="1:7" s="3" customFormat="1" x14ac:dyDescent="0.25">
      <c r="A108" s="2" t="s">
        <v>56</v>
      </c>
      <c r="B108" s="4">
        <v>50201010</v>
      </c>
      <c r="C108" s="6">
        <v>400000</v>
      </c>
      <c r="D108" s="6">
        <v>400000</v>
      </c>
      <c r="E108" s="6">
        <v>290400</v>
      </c>
      <c r="F108" s="6">
        <f t="shared" ref="F108:F119" si="4">C108-D108</f>
        <v>0</v>
      </c>
      <c r="G108" s="6">
        <f t="shared" ref="G108:G119" si="5">D108-E108</f>
        <v>109600</v>
      </c>
    </row>
    <row r="109" spans="1:7" x14ac:dyDescent="0.25">
      <c r="A109" s="2" t="s">
        <v>57</v>
      </c>
      <c r="B109" s="4">
        <v>50202010</v>
      </c>
      <c r="C109" s="6">
        <v>500000</v>
      </c>
      <c r="D109" s="6">
        <v>500000</v>
      </c>
      <c r="E109" s="6">
        <v>440000</v>
      </c>
      <c r="F109" s="6">
        <f t="shared" si="4"/>
        <v>0</v>
      </c>
      <c r="G109" s="6">
        <f t="shared" si="5"/>
        <v>60000</v>
      </c>
    </row>
    <row r="110" spans="1:7" x14ac:dyDescent="0.25">
      <c r="A110" s="2" t="s">
        <v>58</v>
      </c>
      <c r="B110" s="4">
        <v>50203010</v>
      </c>
      <c r="C110" s="6">
        <f>150000+300000</f>
        <v>450000</v>
      </c>
      <c r="D110" s="6">
        <f>150000+300000</f>
        <v>450000</v>
      </c>
      <c r="E110" s="6">
        <v>144542.25</v>
      </c>
      <c r="F110" s="6">
        <f t="shared" si="4"/>
        <v>0</v>
      </c>
      <c r="G110" s="6">
        <f t="shared" si="5"/>
        <v>305457.75</v>
      </c>
    </row>
    <row r="111" spans="1:7" x14ac:dyDescent="0.25">
      <c r="A111" s="2" t="s">
        <v>61</v>
      </c>
      <c r="B111" s="4">
        <v>50203210</v>
      </c>
      <c r="C111" s="6">
        <v>11000</v>
      </c>
      <c r="D111" s="6">
        <v>11000</v>
      </c>
      <c r="E111" s="6">
        <v>0</v>
      </c>
      <c r="F111" s="6">
        <f t="shared" si="4"/>
        <v>0</v>
      </c>
      <c r="G111" s="6">
        <f t="shared" si="5"/>
        <v>11000</v>
      </c>
    </row>
    <row r="112" spans="1:7" x14ac:dyDescent="0.25">
      <c r="A112" s="2" t="s">
        <v>62</v>
      </c>
      <c r="B112" s="4">
        <v>50203990</v>
      </c>
      <c r="C112" s="6">
        <v>10000</v>
      </c>
      <c r="D112" s="6">
        <v>10000</v>
      </c>
      <c r="E112" s="6">
        <v>9428.75</v>
      </c>
      <c r="F112" s="6">
        <f t="shared" si="4"/>
        <v>0</v>
      </c>
      <c r="G112" s="6">
        <f t="shared" si="5"/>
        <v>571.25</v>
      </c>
    </row>
    <row r="113" spans="1:7" x14ac:dyDescent="0.25">
      <c r="A113" s="2" t="s">
        <v>63</v>
      </c>
      <c r="B113" s="4">
        <v>50204010</v>
      </c>
      <c r="C113" s="6">
        <v>5000</v>
      </c>
      <c r="D113" s="6">
        <v>5000</v>
      </c>
      <c r="E113" s="6">
        <v>4840</v>
      </c>
      <c r="F113" s="6">
        <f t="shared" si="4"/>
        <v>0</v>
      </c>
      <c r="G113" s="6">
        <f t="shared" si="5"/>
        <v>160</v>
      </c>
    </row>
    <row r="114" spans="1:7" x14ac:dyDescent="0.25">
      <c r="A114" s="2" t="s">
        <v>85</v>
      </c>
      <c r="B114" s="4">
        <v>50205020</v>
      </c>
      <c r="C114" s="6">
        <v>6000</v>
      </c>
      <c r="D114" s="6">
        <v>3000</v>
      </c>
      <c r="E114" s="6">
        <v>0</v>
      </c>
      <c r="F114" s="6">
        <f t="shared" si="4"/>
        <v>3000</v>
      </c>
      <c r="G114" s="6">
        <f t="shared" si="5"/>
        <v>3000</v>
      </c>
    </row>
    <row r="115" spans="1:7" x14ac:dyDescent="0.25">
      <c r="A115" s="2" t="s">
        <v>86</v>
      </c>
      <c r="B115" s="4">
        <v>50205030</v>
      </c>
      <c r="C115" s="6">
        <v>30000</v>
      </c>
      <c r="D115" s="6">
        <v>15000</v>
      </c>
      <c r="E115" s="6">
        <v>2161.2600000000002</v>
      </c>
      <c r="F115" s="6">
        <f t="shared" si="4"/>
        <v>15000</v>
      </c>
      <c r="G115" s="6">
        <f t="shared" si="5"/>
        <v>12838.74</v>
      </c>
    </row>
    <row r="116" spans="1:7" x14ac:dyDescent="0.25">
      <c r="A116" s="2" t="s">
        <v>67</v>
      </c>
      <c r="B116" s="4">
        <v>50213050</v>
      </c>
      <c r="C116" s="6">
        <v>20000</v>
      </c>
      <c r="D116" s="6">
        <v>20000</v>
      </c>
      <c r="E116" s="6">
        <v>0</v>
      </c>
      <c r="F116" s="6">
        <f t="shared" si="4"/>
        <v>0</v>
      </c>
      <c r="G116" s="6">
        <f t="shared" si="5"/>
        <v>20000</v>
      </c>
    </row>
    <row r="117" spans="1:7" x14ac:dyDescent="0.25">
      <c r="A117" s="2" t="s">
        <v>92</v>
      </c>
      <c r="B117" s="4">
        <v>50213210</v>
      </c>
      <c r="C117" s="6">
        <v>31000</v>
      </c>
      <c r="D117" s="6">
        <v>31000</v>
      </c>
      <c r="E117" s="6">
        <v>0</v>
      </c>
      <c r="F117" s="6">
        <f t="shared" si="4"/>
        <v>0</v>
      </c>
      <c r="G117" s="6">
        <f t="shared" si="5"/>
        <v>31000</v>
      </c>
    </row>
    <row r="118" spans="1:7" x14ac:dyDescent="0.25">
      <c r="A118" s="2" t="s">
        <v>76</v>
      </c>
      <c r="B118" s="4">
        <v>50299030</v>
      </c>
      <c r="C118" s="6">
        <v>300000</v>
      </c>
      <c r="D118" s="6">
        <v>225000</v>
      </c>
      <c r="E118" s="6">
        <v>148096</v>
      </c>
      <c r="F118" s="6">
        <f t="shared" si="4"/>
        <v>75000</v>
      </c>
      <c r="G118" s="6">
        <f t="shared" si="5"/>
        <v>76904</v>
      </c>
    </row>
    <row r="119" spans="1:7" x14ac:dyDescent="0.25">
      <c r="A119" s="2" t="s">
        <v>87</v>
      </c>
      <c r="B119" s="4">
        <v>50299990</v>
      </c>
      <c r="C119" s="6">
        <f>2000000+1600000</f>
        <v>3600000</v>
      </c>
      <c r="D119" s="6">
        <f>2000000+1600000</f>
        <v>3600000</v>
      </c>
      <c r="E119" s="6">
        <v>1976356</v>
      </c>
      <c r="F119" s="6">
        <f t="shared" si="4"/>
        <v>0</v>
      </c>
      <c r="G119" s="6">
        <f t="shared" si="5"/>
        <v>1623644</v>
      </c>
    </row>
    <row r="120" spans="1:7" x14ac:dyDescent="0.25">
      <c r="B120" s="4"/>
    </row>
    <row r="121" spans="1:7" s="3" customFormat="1" x14ac:dyDescent="0.25">
      <c r="A121" s="3" t="s">
        <v>88</v>
      </c>
      <c r="B121" s="5" t="s">
        <v>10</v>
      </c>
      <c r="C121" s="1">
        <v>300000</v>
      </c>
      <c r="D121" s="1">
        <v>300000</v>
      </c>
      <c r="E121" s="1">
        <v>128478.89</v>
      </c>
      <c r="F121" s="1">
        <f t="shared" ref="F121:G181" si="6">C121-D121</f>
        <v>0</v>
      </c>
      <c r="G121" s="1">
        <f t="shared" si="6"/>
        <v>171521.11</v>
      </c>
    </row>
    <row r="122" spans="1:7" x14ac:dyDescent="0.25">
      <c r="A122" s="2" t="s">
        <v>56</v>
      </c>
      <c r="B122" s="4">
        <v>50201010</v>
      </c>
      <c r="C122" s="6">
        <v>25000</v>
      </c>
      <c r="D122" s="6">
        <v>25000</v>
      </c>
      <c r="E122" s="6">
        <v>3600</v>
      </c>
      <c r="F122" s="6">
        <f t="shared" si="6"/>
        <v>0</v>
      </c>
      <c r="G122" s="6">
        <f t="shared" si="6"/>
        <v>21400</v>
      </c>
    </row>
    <row r="123" spans="1:7" x14ac:dyDescent="0.25">
      <c r="A123" s="2" t="s">
        <v>57</v>
      </c>
      <c r="B123" s="4">
        <v>50202010</v>
      </c>
      <c r="C123" s="6">
        <v>100000</v>
      </c>
      <c r="D123" s="6">
        <v>100000</v>
      </c>
      <c r="E123" s="6">
        <v>0</v>
      </c>
      <c r="F123" s="6">
        <f t="shared" si="6"/>
        <v>0</v>
      </c>
      <c r="G123" s="6">
        <f t="shared" si="6"/>
        <v>100000</v>
      </c>
    </row>
    <row r="124" spans="1:7" x14ac:dyDescent="0.25">
      <c r="A124" s="2" t="s">
        <v>58</v>
      </c>
      <c r="B124" s="4">
        <v>50203010</v>
      </c>
      <c r="C124" s="6">
        <v>20000</v>
      </c>
      <c r="D124" s="6">
        <v>20000</v>
      </c>
      <c r="E124" s="6">
        <v>0</v>
      </c>
      <c r="F124" s="6">
        <f t="shared" si="6"/>
        <v>0</v>
      </c>
      <c r="G124" s="6">
        <f t="shared" si="6"/>
        <v>20000</v>
      </c>
    </row>
    <row r="125" spans="1:7" x14ac:dyDescent="0.25">
      <c r="A125" s="2" t="s">
        <v>62</v>
      </c>
      <c r="B125" s="4">
        <v>50203990</v>
      </c>
      <c r="C125" s="6">
        <v>50000</v>
      </c>
      <c r="D125" s="6">
        <v>50000</v>
      </c>
      <c r="E125" s="6">
        <v>47950</v>
      </c>
      <c r="F125" s="6">
        <f t="shared" si="6"/>
        <v>0</v>
      </c>
      <c r="G125" s="6">
        <f t="shared" si="6"/>
        <v>2050</v>
      </c>
    </row>
    <row r="126" spans="1:7" x14ac:dyDescent="0.25">
      <c r="A126" s="2" t="s">
        <v>66</v>
      </c>
      <c r="B126" s="4">
        <v>50211990</v>
      </c>
      <c r="C126" s="6">
        <v>30000</v>
      </c>
      <c r="D126" s="6">
        <v>30000</v>
      </c>
      <c r="E126" s="6">
        <v>8888.89</v>
      </c>
      <c r="F126" s="6">
        <f t="shared" si="6"/>
        <v>0</v>
      </c>
      <c r="G126" s="6">
        <f t="shared" si="6"/>
        <v>21111.11</v>
      </c>
    </row>
    <row r="127" spans="1:7" x14ac:dyDescent="0.25">
      <c r="A127" s="2" t="s">
        <v>75</v>
      </c>
      <c r="B127" s="4">
        <v>50299020</v>
      </c>
      <c r="C127" s="6">
        <v>5000</v>
      </c>
      <c r="D127" s="6">
        <v>5000</v>
      </c>
      <c r="E127" s="6">
        <v>0</v>
      </c>
      <c r="F127" s="6">
        <f t="shared" si="6"/>
        <v>0</v>
      </c>
      <c r="G127" s="6">
        <f t="shared" si="6"/>
        <v>5000</v>
      </c>
    </row>
    <row r="128" spans="1:7" x14ac:dyDescent="0.25">
      <c r="A128" s="2" t="s">
        <v>76</v>
      </c>
      <c r="B128" s="4">
        <v>50299030</v>
      </c>
      <c r="C128" s="6">
        <v>70000</v>
      </c>
      <c r="D128" s="6">
        <v>70000</v>
      </c>
      <c r="E128" s="6">
        <v>68040</v>
      </c>
      <c r="F128" s="6">
        <f t="shared" si="6"/>
        <v>0</v>
      </c>
      <c r="G128" s="6">
        <f t="shared" si="6"/>
        <v>1960</v>
      </c>
    </row>
    <row r="129" spans="1:7" x14ac:dyDescent="0.25">
      <c r="B129" s="4"/>
    </row>
    <row r="130" spans="1:7" s="3" customFormat="1" x14ac:dyDescent="0.25">
      <c r="A130" s="3" t="s">
        <v>89</v>
      </c>
      <c r="B130" s="5" t="s">
        <v>10</v>
      </c>
      <c r="C130" s="1">
        <v>3300000</v>
      </c>
      <c r="D130" s="1">
        <v>3300000</v>
      </c>
      <c r="E130" s="1">
        <v>1451325</v>
      </c>
      <c r="F130" s="1">
        <f t="shared" si="6"/>
        <v>0</v>
      </c>
      <c r="G130" s="1">
        <f t="shared" si="6"/>
        <v>1848675</v>
      </c>
    </row>
    <row r="131" spans="1:7" x14ac:dyDescent="0.25">
      <c r="A131" s="2" t="s">
        <v>58</v>
      </c>
      <c r="B131" s="4">
        <v>50203010</v>
      </c>
      <c r="C131" s="6">
        <v>200000</v>
      </c>
      <c r="D131" s="6">
        <v>200000</v>
      </c>
      <c r="E131" s="6">
        <v>0</v>
      </c>
      <c r="F131" s="6">
        <f t="shared" si="6"/>
        <v>0</v>
      </c>
      <c r="G131" s="6">
        <f t="shared" si="6"/>
        <v>200000</v>
      </c>
    </row>
    <row r="132" spans="1:7" x14ac:dyDescent="0.25">
      <c r="A132" s="2" t="s">
        <v>59</v>
      </c>
      <c r="B132" s="4">
        <v>50203050</v>
      </c>
      <c r="C132" s="6">
        <v>500000</v>
      </c>
      <c r="D132" s="6">
        <v>500000</v>
      </c>
      <c r="E132" s="6">
        <v>0</v>
      </c>
      <c r="F132" s="6">
        <f t="shared" si="6"/>
        <v>0</v>
      </c>
      <c r="G132" s="6">
        <f t="shared" si="6"/>
        <v>500000</v>
      </c>
    </row>
    <row r="133" spans="1:7" x14ac:dyDescent="0.25">
      <c r="A133" s="2" t="s">
        <v>62</v>
      </c>
      <c r="B133" s="4">
        <v>50203990</v>
      </c>
      <c r="C133" s="6">
        <v>1600000</v>
      </c>
      <c r="D133" s="6">
        <v>1600000</v>
      </c>
      <c r="E133" s="6">
        <v>952230</v>
      </c>
      <c r="F133" s="6">
        <f t="shared" si="6"/>
        <v>0</v>
      </c>
      <c r="G133" s="6">
        <f t="shared" si="6"/>
        <v>647770</v>
      </c>
    </row>
    <row r="134" spans="1:7" x14ac:dyDescent="0.25">
      <c r="A134" s="2" t="s">
        <v>76</v>
      </c>
      <c r="B134" s="4">
        <v>50299030</v>
      </c>
      <c r="C134" s="6">
        <v>1000000</v>
      </c>
      <c r="D134" s="6">
        <v>1000000</v>
      </c>
      <c r="E134" s="6">
        <v>499095</v>
      </c>
      <c r="F134" s="6">
        <f t="shared" si="6"/>
        <v>0</v>
      </c>
      <c r="G134" s="6">
        <f t="shared" si="6"/>
        <v>500905</v>
      </c>
    </row>
    <row r="135" spans="1:7" x14ac:dyDescent="0.25">
      <c r="B135" s="4"/>
    </row>
    <row r="136" spans="1:7" s="3" customFormat="1" x14ac:dyDescent="0.25">
      <c r="A136" s="3" t="s">
        <v>90</v>
      </c>
      <c r="B136" s="5" t="s">
        <v>10</v>
      </c>
      <c r="C136" s="1">
        <v>2500000</v>
      </c>
      <c r="D136" s="1">
        <v>2500000</v>
      </c>
      <c r="E136" s="1">
        <v>1851170.06</v>
      </c>
      <c r="F136" s="1">
        <f t="shared" si="6"/>
        <v>0</v>
      </c>
      <c r="G136" s="1">
        <f t="shared" si="6"/>
        <v>648829.93999999994</v>
      </c>
    </row>
    <row r="137" spans="1:7" x14ac:dyDescent="0.25">
      <c r="A137" s="2" t="s">
        <v>56</v>
      </c>
      <c r="B137" s="4">
        <v>50201010</v>
      </c>
      <c r="C137" s="6">
        <v>30000</v>
      </c>
      <c r="D137" s="6">
        <v>30000</v>
      </c>
      <c r="E137" s="6">
        <v>0</v>
      </c>
      <c r="F137" s="6">
        <f t="shared" si="6"/>
        <v>0</v>
      </c>
      <c r="G137" s="6">
        <f t="shared" si="6"/>
        <v>30000</v>
      </c>
    </row>
    <row r="138" spans="1:7" x14ac:dyDescent="0.25">
      <c r="A138" s="2" t="s">
        <v>57</v>
      </c>
      <c r="B138" s="4">
        <v>50202010</v>
      </c>
      <c r="C138" s="6">
        <v>100000</v>
      </c>
      <c r="D138" s="6">
        <v>100000</v>
      </c>
      <c r="E138" s="6">
        <v>49200</v>
      </c>
      <c r="F138" s="6">
        <f t="shared" si="6"/>
        <v>0</v>
      </c>
      <c r="G138" s="6">
        <f t="shared" si="6"/>
        <v>50800</v>
      </c>
    </row>
    <row r="139" spans="1:7" x14ac:dyDescent="0.25">
      <c r="A139" s="2" t="s">
        <v>58</v>
      </c>
      <c r="B139" s="4">
        <v>50203010</v>
      </c>
      <c r="C139" s="6">
        <v>40000</v>
      </c>
      <c r="D139" s="6">
        <v>40000</v>
      </c>
      <c r="E139" s="6">
        <v>8962</v>
      </c>
      <c r="F139" s="6">
        <f t="shared" si="6"/>
        <v>0</v>
      </c>
      <c r="G139" s="6">
        <f t="shared" si="6"/>
        <v>31038</v>
      </c>
    </row>
    <row r="140" spans="1:7" x14ac:dyDescent="0.25">
      <c r="A140" s="2" t="s">
        <v>62</v>
      </c>
      <c r="B140" s="4">
        <v>50203990</v>
      </c>
      <c r="C140" s="6">
        <v>30000</v>
      </c>
      <c r="D140" s="6">
        <v>30000</v>
      </c>
      <c r="E140" s="6">
        <v>0</v>
      </c>
      <c r="F140" s="6">
        <f t="shared" si="6"/>
        <v>0</v>
      </c>
      <c r="G140" s="6">
        <f t="shared" si="6"/>
        <v>30000</v>
      </c>
    </row>
    <row r="141" spans="1:7" x14ac:dyDescent="0.25">
      <c r="A141" s="2" t="s">
        <v>76</v>
      </c>
      <c r="B141" s="4">
        <v>50299030</v>
      </c>
      <c r="C141" s="6">
        <v>300000</v>
      </c>
      <c r="D141" s="6">
        <v>300000</v>
      </c>
      <c r="E141" s="6">
        <v>197500</v>
      </c>
      <c r="F141" s="6">
        <f t="shared" si="6"/>
        <v>0</v>
      </c>
      <c r="G141" s="6">
        <f t="shared" si="6"/>
        <v>102500</v>
      </c>
    </row>
    <row r="142" spans="1:7" x14ac:dyDescent="0.25">
      <c r="A142" s="2" t="s">
        <v>77</v>
      </c>
      <c r="B142" s="4">
        <v>50299080</v>
      </c>
      <c r="C142" s="6">
        <v>2000000</v>
      </c>
      <c r="D142" s="6">
        <v>2000000</v>
      </c>
      <c r="E142" s="6">
        <v>1595508.06</v>
      </c>
      <c r="F142" s="6">
        <f t="shared" si="6"/>
        <v>0</v>
      </c>
      <c r="G142" s="6">
        <f t="shared" si="6"/>
        <v>404491.93999999994</v>
      </c>
    </row>
    <row r="143" spans="1:7" x14ac:dyDescent="0.25">
      <c r="B143" s="4"/>
    </row>
    <row r="144" spans="1:7" s="3" customFormat="1" x14ac:dyDescent="0.25">
      <c r="A144" s="3" t="s">
        <v>91</v>
      </c>
      <c r="B144" s="5" t="s">
        <v>10</v>
      </c>
      <c r="C144" s="1">
        <v>2600000</v>
      </c>
      <c r="D144" s="1">
        <v>2600000</v>
      </c>
      <c r="E144" s="1">
        <v>0</v>
      </c>
      <c r="F144" s="1">
        <f t="shared" si="6"/>
        <v>0</v>
      </c>
      <c r="G144" s="1">
        <f t="shared" si="6"/>
        <v>2600000</v>
      </c>
    </row>
    <row r="145" spans="1:7" x14ac:dyDescent="0.25">
      <c r="A145" s="2" t="s">
        <v>77</v>
      </c>
      <c r="B145" s="4">
        <v>50299080</v>
      </c>
      <c r="C145" s="6">
        <v>2600000</v>
      </c>
      <c r="D145" s="6">
        <v>2600000</v>
      </c>
      <c r="E145" s="6">
        <v>0</v>
      </c>
      <c r="F145" s="6">
        <f t="shared" si="6"/>
        <v>0</v>
      </c>
      <c r="G145" s="6">
        <f t="shared" si="6"/>
        <v>2600000</v>
      </c>
    </row>
    <row r="146" spans="1:7" x14ac:dyDescent="0.25">
      <c r="B146" s="4"/>
    </row>
    <row r="147" spans="1:7" x14ac:dyDescent="0.25">
      <c r="B147" s="4"/>
    </row>
    <row r="148" spans="1:7" x14ac:dyDescent="0.25">
      <c r="A148" s="3" t="s">
        <v>93</v>
      </c>
      <c r="B148" s="5">
        <v>1016</v>
      </c>
      <c r="C148" s="1">
        <v>12743216.039999999</v>
      </c>
      <c r="D148" s="1">
        <v>10582395.039999999</v>
      </c>
      <c r="E148" s="1">
        <v>4764278.17</v>
      </c>
      <c r="F148" s="1">
        <f t="shared" si="6"/>
        <v>2160821</v>
      </c>
      <c r="G148" s="1">
        <f t="shared" si="6"/>
        <v>5818116.8699999992</v>
      </c>
    </row>
    <row r="149" spans="1:7" s="3" customFormat="1" x14ac:dyDescent="0.25">
      <c r="A149" s="3" t="s">
        <v>21</v>
      </c>
      <c r="B149" s="5">
        <v>100</v>
      </c>
      <c r="C149" s="1">
        <v>7180574.04</v>
      </c>
      <c r="D149" s="1">
        <v>7180574.04</v>
      </c>
      <c r="E149" s="1">
        <v>2847834.77</v>
      </c>
      <c r="F149" s="1">
        <f t="shared" si="6"/>
        <v>0</v>
      </c>
      <c r="G149" s="1">
        <f t="shared" si="6"/>
        <v>4332739.2699999996</v>
      </c>
    </row>
    <row r="150" spans="1:7" x14ac:dyDescent="0.25">
      <c r="A150" s="2" t="s">
        <v>22</v>
      </c>
      <c r="B150" s="4">
        <v>50101010</v>
      </c>
      <c r="C150" s="6">
        <v>4915625</v>
      </c>
      <c r="D150" s="6">
        <v>4915625</v>
      </c>
      <c r="E150" s="6">
        <v>1968571.14</v>
      </c>
      <c r="F150" s="6">
        <f t="shared" si="6"/>
        <v>0</v>
      </c>
      <c r="G150" s="6">
        <f t="shared" si="6"/>
        <v>2947053.8600000003</v>
      </c>
    </row>
    <row r="151" spans="1:7" x14ac:dyDescent="0.25">
      <c r="A151" s="2" t="s">
        <v>24</v>
      </c>
      <c r="B151" s="4">
        <v>50102010</v>
      </c>
      <c r="C151" s="6">
        <v>200000</v>
      </c>
      <c r="D151" s="6">
        <v>200000</v>
      </c>
      <c r="E151" s="6">
        <v>80000</v>
      </c>
      <c r="F151" s="6">
        <f t="shared" si="6"/>
        <v>0</v>
      </c>
      <c r="G151" s="6">
        <f t="shared" si="6"/>
        <v>120000</v>
      </c>
    </row>
    <row r="152" spans="1:7" x14ac:dyDescent="0.25">
      <c r="A152" s="2" t="s">
        <v>25</v>
      </c>
      <c r="B152" s="4">
        <v>50102020</v>
      </c>
      <c r="C152" s="6">
        <v>138000</v>
      </c>
      <c r="D152" s="6">
        <v>138000</v>
      </c>
      <c r="E152" s="6">
        <v>69000</v>
      </c>
      <c r="F152" s="6">
        <f t="shared" si="6"/>
        <v>0</v>
      </c>
      <c r="G152" s="6">
        <f t="shared" si="6"/>
        <v>69000</v>
      </c>
    </row>
    <row r="153" spans="1:7" x14ac:dyDescent="0.25">
      <c r="A153" s="2" t="s">
        <v>26</v>
      </c>
      <c r="B153" s="4">
        <v>50102030</v>
      </c>
      <c r="C153" s="6">
        <v>103500</v>
      </c>
      <c r="D153" s="6">
        <v>103500</v>
      </c>
      <c r="E153" s="6">
        <v>0</v>
      </c>
      <c r="F153" s="6">
        <f t="shared" si="6"/>
        <v>0</v>
      </c>
      <c r="G153" s="6">
        <f t="shared" si="6"/>
        <v>103500</v>
      </c>
    </row>
    <row r="154" spans="1:7" x14ac:dyDescent="0.25">
      <c r="A154" s="2" t="s">
        <v>27</v>
      </c>
      <c r="B154" s="4">
        <v>50102040</v>
      </c>
      <c r="C154" s="6">
        <v>63000</v>
      </c>
      <c r="D154" s="6">
        <v>63000</v>
      </c>
      <c r="E154" s="6">
        <v>49000</v>
      </c>
      <c r="F154" s="6">
        <f t="shared" si="6"/>
        <v>0</v>
      </c>
      <c r="G154" s="6">
        <f t="shared" si="6"/>
        <v>14000</v>
      </c>
    </row>
    <row r="155" spans="1:7" x14ac:dyDescent="0.25">
      <c r="A155" s="2" t="s">
        <v>31</v>
      </c>
      <c r="B155" s="4">
        <v>50102140</v>
      </c>
      <c r="C155" s="6">
        <v>440867</v>
      </c>
      <c r="D155" s="6">
        <v>440867</v>
      </c>
      <c r="E155" s="6">
        <v>0</v>
      </c>
      <c r="F155" s="6">
        <f t="shared" si="6"/>
        <v>0</v>
      </c>
      <c r="G155" s="6">
        <f t="shared" si="6"/>
        <v>440867</v>
      </c>
    </row>
    <row r="156" spans="1:7" x14ac:dyDescent="0.25">
      <c r="A156" s="2" t="s">
        <v>32</v>
      </c>
      <c r="B156" s="4">
        <v>50102150</v>
      </c>
      <c r="C156" s="6">
        <v>45000</v>
      </c>
      <c r="D156" s="6">
        <v>45000</v>
      </c>
      <c r="E156" s="6">
        <v>0</v>
      </c>
      <c r="F156" s="6">
        <f t="shared" si="6"/>
        <v>0</v>
      </c>
      <c r="G156" s="6">
        <f t="shared" si="6"/>
        <v>45000</v>
      </c>
    </row>
    <row r="157" spans="1:7" x14ac:dyDescent="0.25">
      <c r="A157" s="2" t="s">
        <v>94</v>
      </c>
      <c r="B157" s="4">
        <v>50102990</v>
      </c>
      <c r="C157" s="6">
        <v>63000</v>
      </c>
      <c r="D157" s="6">
        <v>63000</v>
      </c>
      <c r="E157" s="6">
        <v>49000</v>
      </c>
      <c r="F157" s="6">
        <f t="shared" si="6"/>
        <v>0</v>
      </c>
      <c r="G157" s="6">
        <f t="shared" si="6"/>
        <v>14000</v>
      </c>
    </row>
    <row r="158" spans="1:7" x14ac:dyDescent="0.25">
      <c r="A158" s="2" t="s">
        <v>95</v>
      </c>
      <c r="B158" s="4">
        <v>50102990</v>
      </c>
      <c r="C158" s="6">
        <v>440867</v>
      </c>
      <c r="D158" s="6">
        <v>440867</v>
      </c>
      <c r="E158" s="6">
        <v>342979</v>
      </c>
      <c r="F158" s="6">
        <f t="shared" si="6"/>
        <v>0</v>
      </c>
      <c r="G158" s="6">
        <f t="shared" si="6"/>
        <v>97888</v>
      </c>
    </row>
    <row r="159" spans="1:7" x14ac:dyDescent="0.25">
      <c r="A159" s="2" t="s">
        <v>35</v>
      </c>
      <c r="B159" s="4">
        <v>50103010</v>
      </c>
      <c r="C159" s="6">
        <v>589875.52</v>
      </c>
      <c r="D159" s="6">
        <v>589875.52</v>
      </c>
      <c r="E159" s="6">
        <v>236228.56</v>
      </c>
      <c r="F159" s="6">
        <f t="shared" si="6"/>
        <v>0</v>
      </c>
      <c r="G159" s="6">
        <f t="shared" si="6"/>
        <v>353646.96</v>
      </c>
    </row>
    <row r="160" spans="1:7" x14ac:dyDescent="0.25">
      <c r="A160" s="2" t="s">
        <v>36</v>
      </c>
      <c r="B160" s="4">
        <v>50103020</v>
      </c>
      <c r="C160" s="6">
        <v>20000</v>
      </c>
      <c r="D160" s="6">
        <v>20000</v>
      </c>
      <c r="E160" s="6">
        <v>8000</v>
      </c>
      <c r="F160" s="6">
        <f t="shared" si="6"/>
        <v>0</v>
      </c>
      <c r="G160" s="6">
        <f t="shared" si="6"/>
        <v>12000</v>
      </c>
    </row>
    <row r="161" spans="1:7" x14ac:dyDescent="0.25">
      <c r="A161" s="2" t="s">
        <v>37</v>
      </c>
      <c r="B161" s="4">
        <v>50103030</v>
      </c>
      <c r="C161" s="6">
        <v>105839.52</v>
      </c>
      <c r="D161" s="6">
        <v>105839.52</v>
      </c>
      <c r="E161" s="6">
        <v>41056.07</v>
      </c>
      <c r="F161" s="6">
        <f t="shared" si="6"/>
        <v>0</v>
      </c>
      <c r="G161" s="6">
        <f t="shared" si="6"/>
        <v>64783.450000000004</v>
      </c>
    </row>
    <row r="162" spans="1:7" x14ac:dyDescent="0.25">
      <c r="A162" s="2" t="s">
        <v>38</v>
      </c>
      <c r="B162" s="4">
        <v>50103040</v>
      </c>
      <c r="C162" s="6">
        <v>10000</v>
      </c>
      <c r="D162" s="6">
        <v>10000</v>
      </c>
      <c r="E162" s="6">
        <v>4000</v>
      </c>
      <c r="F162" s="6">
        <f t="shared" si="6"/>
        <v>0</v>
      </c>
      <c r="G162" s="6">
        <f t="shared" si="6"/>
        <v>6000</v>
      </c>
    </row>
    <row r="163" spans="1:7" x14ac:dyDescent="0.25">
      <c r="A163" s="2" t="s">
        <v>96</v>
      </c>
      <c r="B163" s="4">
        <v>50104990</v>
      </c>
      <c r="C163" s="6">
        <v>45000</v>
      </c>
      <c r="D163" s="6">
        <v>45000</v>
      </c>
      <c r="E163" s="6">
        <v>0</v>
      </c>
      <c r="F163" s="6">
        <f t="shared" si="6"/>
        <v>0</v>
      </c>
      <c r="G163" s="6">
        <f t="shared" si="6"/>
        <v>45000</v>
      </c>
    </row>
    <row r="164" spans="1:7" x14ac:dyDescent="0.25">
      <c r="B164" s="4"/>
    </row>
    <row r="165" spans="1:7" s="3" customFormat="1" x14ac:dyDescent="0.25">
      <c r="A165" s="3" t="s">
        <v>40</v>
      </c>
      <c r="B165" s="5">
        <v>200</v>
      </c>
      <c r="C165" s="1">
        <v>5562642</v>
      </c>
      <c r="D165" s="1">
        <v>3401821</v>
      </c>
      <c r="E165" s="1">
        <v>1916443.4</v>
      </c>
      <c r="F165" s="1">
        <f t="shared" si="6"/>
        <v>2160821</v>
      </c>
      <c r="G165" s="1">
        <f t="shared" si="6"/>
        <v>1485377.6</v>
      </c>
    </row>
    <row r="166" spans="1:7" s="3" customFormat="1" x14ac:dyDescent="0.25">
      <c r="A166" s="3" t="s">
        <v>705</v>
      </c>
      <c r="B166" s="5"/>
      <c r="C166" s="1">
        <f>SUM(C167:C181)</f>
        <v>5512642</v>
      </c>
      <c r="D166" s="1">
        <f t="shared" ref="D166:G166" si="7">SUM(D167:D181)</f>
        <v>3376821</v>
      </c>
      <c r="E166" s="1">
        <f t="shared" si="7"/>
        <v>1916443.4</v>
      </c>
      <c r="F166" s="1">
        <f t="shared" si="7"/>
        <v>2135821</v>
      </c>
      <c r="G166" s="1">
        <f t="shared" si="7"/>
        <v>1460377.6000000001</v>
      </c>
    </row>
    <row r="167" spans="1:7" x14ac:dyDescent="0.25">
      <c r="A167" s="2" t="s">
        <v>56</v>
      </c>
      <c r="B167" s="4">
        <v>50201010</v>
      </c>
      <c r="C167" s="6">
        <v>340562</v>
      </c>
      <c r="D167" s="6">
        <v>340562</v>
      </c>
      <c r="E167" s="6">
        <v>185562</v>
      </c>
      <c r="F167" s="6">
        <f t="shared" si="6"/>
        <v>0</v>
      </c>
      <c r="G167" s="6">
        <f t="shared" si="6"/>
        <v>155000</v>
      </c>
    </row>
    <row r="168" spans="1:7" x14ac:dyDescent="0.25">
      <c r="A168" s="2" t="s">
        <v>57</v>
      </c>
      <c r="B168" s="4">
        <v>50202010</v>
      </c>
      <c r="C168" s="6">
        <v>571000</v>
      </c>
      <c r="D168" s="6">
        <v>571000</v>
      </c>
      <c r="E168" s="6">
        <v>366000</v>
      </c>
      <c r="F168" s="6">
        <f t="shared" si="6"/>
        <v>0</v>
      </c>
      <c r="G168" s="6">
        <f t="shared" si="6"/>
        <v>205000</v>
      </c>
    </row>
    <row r="169" spans="1:7" x14ac:dyDescent="0.25">
      <c r="A169" s="2" t="s">
        <v>58</v>
      </c>
      <c r="B169" s="4">
        <v>50203010</v>
      </c>
      <c r="C169" s="6">
        <v>215000</v>
      </c>
      <c r="D169" s="6">
        <v>107500</v>
      </c>
      <c r="E169" s="6">
        <v>71955</v>
      </c>
      <c r="F169" s="6">
        <f t="shared" si="6"/>
        <v>107500</v>
      </c>
      <c r="G169" s="6">
        <f t="shared" si="6"/>
        <v>35545</v>
      </c>
    </row>
    <row r="170" spans="1:7" x14ac:dyDescent="0.25">
      <c r="A170" s="2" t="s">
        <v>74</v>
      </c>
      <c r="B170" s="4">
        <v>50203090</v>
      </c>
      <c r="C170" s="6">
        <v>2297330</v>
      </c>
      <c r="D170" s="6">
        <v>1052884</v>
      </c>
      <c r="E170" s="6">
        <v>653574.75</v>
      </c>
      <c r="F170" s="6">
        <f t="shared" si="6"/>
        <v>1244446</v>
      </c>
      <c r="G170" s="6">
        <f t="shared" si="6"/>
        <v>399309.25</v>
      </c>
    </row>
    <row r="171" spans="1:7" x14ac:dyDescent="0.25">
      <c r="A171" s="2" t="s">
        <v>62</v>
      </c>
      <c r="B171" s="4">
        <v>50203990</v>
      </c>
      <c r="C171" s="6">
        <v>363000</v>
      </c>
      <c r="D171" s="6">
        <v>181500</v>
      </c>
      <c r="E171" s="6">
        <v>104275</v>
      </c>
      <c r="F171" s="6">
        <f t="shared" si="6"/>
        <v>181500</v>
      </c>
      <c r="G171" s="6">
        <f t="shared" si="6"/>
        <v>77225</v>
      </c>
    </row>
    <row r="172" spans="1:7" x14ac:dyDescent="0.25">
      <c r="A172" s="2" t="s">
        <v>65</v>
      </c>
      <c r="B172" s="4">
        <v>50205020</v>
      </c>
      <c r="C172" s="6">
        <v>205000</v>
      </c>
      <c r="D172" s="6">
        <v>205000</v>
      </c>
      <c r="E172" s="6">
        <v>97879.65</v>
      </c>
      <c r="F172" s="6">
        <f t="shared" si="6"/>
        <v>0</v>
      </c>
      <c r="G172" s="6">
        <f t="shared" si="6"/>
        <v>107120.35</v>
      </c>
    </row>
    <row r="173" spans="1:7" x14ac:dyDescent="0.25">
      <c r="A173" s="2" t="s">
        <v>97</v>
      </c>
      <c r="B173" s="4">
        <v>50213040</v>
      </c>
      <c r="C173" s="6">
        <v>405000</v>
      </c>
      <c r="D173" s="6">
        <v>202500</v>
      </c>
      <c r="E173" s="6">
        <v>182625</v>
      </c>
      <c r="F173" s="6">
        <f t="shared" si="6"/>
        <v>202500</v>
      </c>
      <c r="G173" s="6">
        <f t="shared" si="6"/>
        <v>19875</v>
      </c>
    </row>
    <row r="174" spans="1:7" x14ac:dyDescent="0.25">
      <c r="A174" s="2" t="s">
        <v>67</v>
      </c>
      <c r="B174" s="4">
        <v>50213050</v>
      </c>
      <c r="C174" s="6">
        <v>5000</v>
      </c>
      <c r="D174" s="6">
        <v>5000</v>
      </c>
      <c r="E174" s="6">
        <v>0</v>
      </c>
      <c r="F174" s="6">
        <f t="shared" si="6"/>
        <v>0</v>
      </c>
      <c r="G174" s="6">
        <f t="shared" si="6"/>
        <v>5000</v>
      </c>
    </row>
    <row r="175" spans="1:7" x14ac:dyDescent="0.25">
      <c r="A175" s="2" t="s">
        <v>98</v>
      </c>
      <c r="B175" s="4">
        <v>50213060</v>
      </c>
      <c r="C175" s="6">
        <v>773500</v>
      </c>
      <c r="D175" s="6">
        <v>386750</v>
      </c>
      <c r="E175" s="6">
        <v>164250</v>
      </c>
      <c r="F175" s="6">
        <f t="shared" si="6"/>
        <v>386750</v>
      </c>
      <c r="G175" s="6">
        <f t="shared" si="6"/>
        <v>222500</v>
      </c>
    </row>
    <row r="176" spans="1:7" x14ac:dyDescent="0.25">
      <c r="A176" s="2" t="s">
        <v>51</v>
      </c>
      <c r="B176" s="4">
        <v>50216020</v>
      </c>
      <c r="C176" s="6">
        <v>26250</v>
      </c>
      <c r="D176" s="6">
        <v>13125</v>
      </c>
      <c r="E176" s="6">
        <v>0</v>
      </c>
      <c r="F176" s="6">
        <f t="shared" si="6"/>
        <v>13125</v>
      </c>
      <c r="G176" s="6">
        <f t="shared" si="6"/>
        <v>13125</v>
      </c>
    </row>
    <row r="177" spans="1:7" x14ac:dyDescent="0.25">
      <c r="A177" s="2" t="s">
        <v>99</v>
      </c>
      <c r="B177" s="4">
        <v>50299010</v>
      </c>
      <c r="C177" s="6">
        <v>10000</v>
      </c>
      <c r="D177" s="6">
        <v>10000</v>
      </c>
      <c r="E177" s="6">
        <v>0</v>
      </c>
      <c r="F177" s="6">
        <f t="shared" si="6"/>
        <v>0</v>
      </c>
      <c r="G177" s="6">
        <f t="shared" si="6"/>
        <v>10000</v>
      </c>
    </row>
    <row r="178" spans="1:7" x14ac:dyDescent="0.25">
      <c r="A178" s="2" t="s">
        <v>75</v>
      </c>
      <c r="B178" s="4">
        <v>50299020</v>
      </c>
      <c r="C178" s="6">
        <v>10000</v>
      </c>
      <c r="D178" s="6">
        <v>10000</v>
      </c>
      <c r="E178" s="6">
        <v>0</v>
      </c>
      <c r="F178" s="6">
        <f t="shared" si="6"/>
        <v>0</v>
      </c>
      <c r="G178" s="6">
        <f t="shared" si="6"/>
        <v>10000</v>
      </c>
    </row>
    <row r="179" spans="1:7" x14ac:dyDescent="0.25">
      <c r="A179" s="2" t="s">
        <v>76</v>
      </c>
      <c r="B179" s="4">
        <v>50299030</v>
      </c>
      <c r="C179" s="6">
        <v>170000</v>
      </c>
      <c r="D179" s="6">
        <v>170000</v>
      </c>
      <c r="E179" s="6">
        <v>90322</v>
      </c>
      <c r="F179" s="6">
        <f t="shared" si="6"/>
        <v>0</v>
      </c>
      <c r="G179" s="6">
        <f t="shared" si="6"/>
        <v>79678</v>
      </c>
    </row>
    <row r="180" spans="1:7" x14ac:dyDescent="0.25">
      <c r="A180" s="2" t="s">
        <v>69</v>
      </c>
      <c r="B180" s="4">
        <v>50299060</v>
      </c>
      <c r="C180" s="6">
        <v>120000</v>
      </c>
      <c r="D180" s="6">
        <v>120000</v>
      </c>
      <c r="E180" s="6">
        <v>0</v>
      </c>
      <c r="F180" s="6">
        <f t="shared" si="6"/>
        <v>0</v>
      </c>
      <c r="G180" s="6">
        <f t="shared" si="6"/>
        <v>120000</v>
      </c>
    </row>
    <row r="181" spans="1:7" x14ac:dyDescent="0.25">
      <c r="A181" s="2" t="s">
        <v>70</v>
      </c>
      <c r="B181" s="4">
        <v>50299070</v>
      </c>
      <c r="C181" s="6">
        <v>1000</v>
      </c>
      <c r="D181" s="6">
        <v>1000</v>
      </c>
      <c r="E181" s="6">
        <v>0</v>
      </c>
      <c r="F181" s="6">
        <f t="shared" si="6"/>
        <v>0</v>
      </c>
      <c r="G181" s="6">
        <f t="shared" si="6"/>
        <v>1000</v>
      </c>
    </row>
    <row r="182" spans="1:7" x14ac:dyDescent="0.25">
      <c r="B182" s="4"/>
    </row>
    <row r="183" spans="1:7" s="3" customFormat="1" x14ac:dyDescent="0.25">
      <c r="A183" s="3" t="s">
        <v>100</v>
      </c>
      <c r="B183" s="5"/>
      <c r="C183" s="1">
        <v>25000</v>
      </c>
      <c r="D183" s="1">
        <v>25000</v>
      </c>
      <c r="E183" s="1">
        <v>0</v>
      </c>
      <c r="F183" s="1">
        <f t="shared" ref="F183:G262" si="8">C183-D183</f>
        <v>0</v>
      </c>
      <c r="G183" s="1">
        <f t="shared" si="8"/>
        <v>25000</v>
      </c>
    </row>
    <row r="184" spans="1:7" x14ac:dyDescent="0.25">
      <c r="A184" s="2" t="s">
        <v>77</v>
      </c>
      <c r="B184" s="4">
        <v>50299080</v>
      </c>
      <c r="C184" s="6">
        <v>25000</v>
      </c>
      <c r="D184" s="6">
        <v>25000</v>
      </c>
      <c r="E184" s="6">
        <v>0</v>
      </c>
      <c r="F184" s="6">
        <f t="shared" si="8"/>
        <v>0</v>
      </c>
      <c r="G184" s="6">
        <f t="shared" si="8"/>
        <v>25000</v>
      </c>
    </row>
    <row r="185" spans="1:7" x14ac:dyDescent="0.25">
      <c r="B185" s="4"/>
    </row>
    <row r="186" spans="1:7" s="3" customFormat="1" x14ac:dyDescent="0.25">
      <c r="A186" s="3" t="s">
        <v>101</v>
      </c>
      <c r="B186" s="5" t="s">
        <v>10</v>
      </c>
      <c r="C186" s="1">
        <v>25000</v>
      </c>
      <c r="D186" s="1">
        <v>0</v>
      </c>
      <c r="E186" s="1">
        <v>0</v>
      </c>
      <c r="F186" s="1">
        <f t="shared" si="8"/>
        <v>25000</v>
      </c>
      <c r="G186" s="1">
        <f t="shared" si="8"/>
        <v>0</v>
      </c>
    </row>
    <row r="187" spans="1:7" x14ac:dyDescent="0.25">
      <c r="A187" s="2" t="s">
        <v>77</v>
      </c>
      <c r="B187" s="4">
        <v>50299080</v>
      </c>
      <c r="C187" s="6">
        <v>25000</v>
      </c>
      <c r="D187" s="6">
        <v>0</v>
      </c>
      <c r="E187" s="6">
        <v>0</v>
      </c>
      <c r="F187" s="6">
        <f t="shared" si="8"/>
        <v>25000</v>
      </c>
      <c r="G187" s="6">
        <f t="shared" si="8"/>
        <v>0</v>
      </c>
    </row>
    <row r="188" spans="1:7" x14ac:dyDescent="0.25">
      <c r="B188" s="4"/>
    </row>
    <row r="189" spans="1:7" x14ac:dyDescent="0.25">
      <c r="A189" s="3" t="s">
        <v>102</v>
      </c>
      <c r="B189" s="5">
        <v>1021</v>
      </c>
      <c r="C189" s="1">
        <v>105087563.95999999</v>
      </c>
      <c r="D189" s="1">
        <v>98753063.959999993</v>
      </c>
      <c r="E189" s="1">
        <v>48377347.520000003</v>
      </c>
      <c r="F189" s="1">
        <f t="shared" si="8"/>
        <v>6334500</v>
      </c>
      <c r="G189" s="1">
        <f t="shared" si="8"/>
        <v>50375716.43999999</v>
      </c>
    </row>
    <row r="190" spans="1:7" s="3" customFormat="1" x14ac:dyDescent="0.25">
      <c r="A190" s="3" t="s">
        <v>21</v>
      </c>
      <c r="B190" s="5">
        <v>100</v>
      </c>
      <c r="C190" s="1">
        <v>86508963.959999993</v>
      </c>
      <c r="D190" s="1">
        <v>86508963.959999993</v>
      </c>
      <c r="E190" s="1">
        <v>42913559.68</v>
      </c>
      <c r="F190" s="1">
        <f t="shared" si="8"/>
        <v>0</v>
      </c>
      <c r="G190" s="1">
        <f t="shared" si="8"/>
        <v>43595404.279999994</v>
      </c>
    </row>
    <row r="191" spans="1:7" x14ac:dyDescent="0.25">
      <c r="A191" s="2" t="s">
        <v>22</v>
      </c>
      <c r="B191" s="4">
        <v>50101010</v>
      </c>
      <c r="C191" s="6">
        <v>51974428.439999998</v>
      </c>
      <c r="D191" s="6">
        <v>51974428.439999998</v>
      </c>
      <c r="E191" s="6">
        <v>25164867.670000002</v>
      </c>
      <c r="F191" s="6">
        <f t="shared" si="8"/>
        <v>0</v>
      </c>
      <c r="G191" s="6">
        <f t="shared" si="8"/>
        <v>26809560.769999996</v>
      </c>
    </row>
    <row r="192" spans="1:7" x14ac:dyDescent="0.25">
      <c r="A192" s="2" t="s">
        <v>103</v>
      </c>
      <c r="B192" s="4">
        <v>50101020</v>
      </c>
      <c r="C192" s="6">
        <v>2000000</v>
      </c>
      <c r="D192" s="6">
        <v>2000000</v>
      </c>
      <c r="E192" s="6">
        <v>0</v>
      </c>
      <c r="F192" s="6">
        <f t="shared" si="8"/>
        <v>0</v>
      </c>
      <c r="G192" s="6">
        <f t="shared" si="8"/>
        <v>2000000</v>
      </c>
    </row>
    <row r="193" spans="1:7" x14ac:dyDescent="0.25">
      <c r="A193" s="2" t="s">
        <v>23</v>
      </c>
      <c r="B193" s="4">
        <v>50101020</v>
      </c>
      <c r="C193" s="6">
        <v>8737081.7799999993</v>
      </c>
      <c r="D193" s="6">
        <v>8737081.7799999993</v>
      </c>
      <c r="E193" s="6">
        <v>6786586.7699999996</v>
      </c>
      <c r="F193" s="6">
        <f t="shared" si="8"/>
        <v>0</v>
      </c>
      <c r="G193" s="6">
        <f t="shared" si="8"/>
        <v>1950495.0099999998</v>
      </c>
    </row>
    <row r="194" spans="1:7" x14ac:dyDescent="0.25">
      <c r="A194" s="2" t="s">
        <v>24</v>
      </c>
      <c r="B194" s="4">
        <v>50102010</v>
      </c>
      <c r="C194" s="6">
        <v>2052465.41</v>
      </c>
      <c r="D194" s="6">
        <v>2052465.41</v>
      </c>
      <c r="E194" s="6">
        <v>994665.41</v>
      </c>
      <c r="F194" s="6">
        <f t="shared" si="8"/>
        <v>0</v>
      </c>
      <c r="G194" s="6">
        <f t="shared" si="8"/>
        <v>1057800</v>
      </c>
    </row>
    <row r="195" spans="1:7" x14ac:dyDescent="0.25">
      <c r="A195" s="2" t="s">
        <v>25</v>
      </c>
      <c r="B195" s="4">
        <v>50102020</v>
      </c>
      <c r="C195" s="6">
        <v>1789050</v>
      </c>
      <c r="D195" s="6">
        <v>1789050</v>
      </c>
      <c r="E195" s="6">
        <v>860100</v>
      </c>
      <c r="F195" s="6">
        <f t="shared" si="8"/>
        <v>0</v>
      </c>
      <c r="G195" s="6">
        <f t="shared" si="8"/>
        <v>928950</v>
      </c>
    </row>
    <row r="196" spans="1:7" x14ac:dyDescent="0.25">
      <c r="A196" s="2" t="s">
        <v>26</v>
      </c>
      <c r="B196" s="4">
        <v>50102030</v>
      </c>
      <c r="C196" s="6">
        <v>1413000</v>
      </c>
      <c r="D196" s="6">
        <v>1413000</v>
      </c>
      <c r="E196" s="6">
        <v>89000</v>
      </c>
      <c r="F196" s="6">
        <f t="shared" si="8"/>
        <v>0</v>
      </c>
      <c r="G196" s="6">
        <f t="shared" si="8"/>
        <v>1324000</v>
      </c>
    </row>
    <row r="197" spans="1:7" x14ac:dyDescent="0.25">
      <c r="A197" s="2" t="s">
        <v>27</v>
      </c>
      <c r="B197" s="4">
        <v>50102040</v>
      </c>
      <c r="C197" s="6">
        <v>609000</v>
      </c>
      <c r="D197" s="6">
        <v>609000</v>
      </c>
      <c r="E197" s="6">
        <v>588000</v>
      </c>
      <c r="F197" s="6">
        <f t="shared" si="8"/>
        <v>0</v>
      </c>
      <c r="G197" s="6">
        <f t="shared" si="8"/>
        <v>21000</v>
      </c>
    </row>
    <row r="198" spans="1:7" x14ac:dyDescent="0.25">
      <c r="A198" s="2" t="s">
        <v>29</v>
      </c>
      <c r="B198" s="4">
        <v>50102120</v>
      </c>
      <c r="C198" s="6">
        <v>5000</v>
      </c>
      <c r="D198" s="6">
        <v>5000</v>
      </c>
      <c r="E198" s="6">
        <v>5000</v>
      </c>
      <c r="F198" s="6">
        <f t="shared" si="8"/>
        <v>0</v>
      </c>
      <c r="G198" s="6">
        <f t="shared" si="8"/>
        <v>0</v>
      </c>
    </row>
    <row r="199" spans="1:7" x14ac:dyDescent="0.25">
      <c r="A199" s="2" t="s">
        <v>31</v>
      </c>
      <c r="B199" s="4">
        <v>50102140</v>
      </c>
      <c r="C199" s="6">
        <v>4389071</v>
      </c>
      <c r="D199" s="6">
        <v>4389071</v>
      </c>
      <c r="E199" s="6">
        <v>0</v>
      </c>
      <c r="F199" s="6">
        <f t="shared" si="8"/>
        <v>0</v>
      </c>
      <c r="G199" s="6">
        <f t="shared" si="8"/>
        <v>4389071</v>
      </c>
    </row>
    <row r="200" spans="1:7" x14ac:dyDescent="0.25">
      <c r="A200" s="2" t="s">
        <v>32</v>
      </c>
      <c r="B200" s="4">
        <v>50102150</v>
      </c>
      <c r="C200" s="6">
        <v>435000</v>
      </c>
      <c r="D200" s="6">
        <v>435000</v>
      </c>
      <c r="E200" s="6">
        <v>0</v>
      </c>
      <c r="F200" s="6">
        <f t="shared" si="8"/>
        <v>0</v>
      </c>
      <c r="G200" s="6">
        <f t="shared" si="8"/>
        <v>435000</v>
      </c>
    </row>
    <row r="201" spans="1:7" x14ac:dyDescent="0.25">
      <c r="A201" s="2" t="s">
        <v>94</v>
      </c>
      <c r="B201" s="4">
        <v>50102990</v>
      </c>
      <c r="C201" s="6">
        <v>609000</v>
      </c>
      <c r="D201" s="6">
        <v>609000</v>
      </c>
      <c r="E201" s="6">
        <v>588000</v>
      </c>
      <c r="F201" s="6">
        <f t="shared" si="8"/>
        <v>0</v>
      </c>
      <c r="G201" s="6">
        <f t="shared" si="8"/>
        <v>21000</v>
      </c>
    </row>
    <row r="202" spans="1:7" x14ac:dyDescent="0.25">
      <c r="A202" s="2" t="s">
        <v>95</v>
      </c>
      <c r="B202" s="4">
        <v>50102990</v>
      </c>
      <c r="C202" s="6">
        <v>4389071</v>
      </c>
      <c r="D202" s="6">
        <v>4389071</v>
      </c>
      <c r="E202" s="6">
        <v>4268191</v>
      </c>
      <c r="F202" s="6">
        <f t="shared" si="8"/>
        <v>0</v>
      </c>
      <c r="G202" s="6">
        <f t="shared" si="8"/>
        <v>120880</v>
      </c>
    </row>
    <row r="203" spans="1:7" x14ac:dyDescent="0.25">
      <c r="A203" s="2" t="s">
        <v>35</v>
      </c>
      <c r="B203" s="4">
        <v>50103010</v>
      </c>
      <c r="C203" s="6">
        <v>6239278.5199999996</v>
      </c>
      <c r="D203" s="6">
        <v>6239278.5199999996</v>
      </c>
      <c r="E203" s="6">
        <v>2880672.43</v>
      </c>
      <c r="F203" s="6">
        <f t="shared" si="8"/>
        <v>0</v>
      </c>
      <c r="G203" s="6">
        <f t="shared" si="8"/>
        <v>3358606.0899999994</v>
      </c>
    </row>
    <row r="204" spans="1:7" x14ac:dyDescent="0.25">
      <c r="A204" s="2" t="s">
        <v>36</v>
      </c>
      <c r="B204" s="4">
        <v>50103020</v>
      </c>
      <c r="C204" s="6">
        <v>205200</v>
      </c>
      <c r="D204" s="6">
        <v>205200</v>
      </c>
      <c r="E204" s="6">
        <v>98000</v>
      </c>
      <c r="F204" s="6">
        <f t="shared" si="8"/>
        <v>0</v>
      </c>
      <c r="G204" s="6">
        <f t="shared" si="8"/>
        <v>107200</v>
      </c>
    </row>
    <row r="205" spans="1:7" x14ac:dyDescent="0.25">
      <c r="A205" s="2" t="s">
        <v>37</v>
      </c>
      <c r="B205" s="4">
        <v>50103030</v>
      </c>
      <c r="C205" s="6">
        <v>1124717.81</v>
      </c>
      <c r="D205" s="6">
        <v>1124717.81</v>
      </c>
      <c r="E205" s="6">
        <v>541476.4</v>
      </c>
      <c r="F205" s="6">
        <f t="shared" si="8"/>
        <v>0</v>
      </c>
      <c r="G205" s="6">
        <f t="shared" si="8"/>
        <v>583241.41</v>
      </c>
    </row>
    <row r="206" spans="1:7" x14ac:dyDescent="0.25">
      <c r="A206" s="2" t="s">
        <v>38</v>
      </c>
      <c r="B206" s="4">
        <v>50103040</v>
      </c>
      <c r="C206" s="6">
        <v>102600</v>
      </c>
      <c r="D206" s="6">
        <v>102600</v>
      </c>
      <c r="E206" s="6">
        <v>49000</v>
      </c>
      <c r="F206" s="6">
        <f t="shared" si="8"/>
        <v>0</v>
      </c>
      <c r="G206" s="6">
        <f t="shared" si="8"/>
        <v>53600</v>
      </c>
    </row>
    <row r="207" spans="1:7" x14ac:dyDescent="0.25">
      <c r="A207" s="2" t="s">
        <v>96</v>
      </c>
      <c r="B207" s="4">
        <v>50104990</v>
      </c>
      <c r="C207" s="6">
        <v>435000</v>
      </c>
      <c r="D207" s="6">
        <v>435000</v>
      </c>
      <c r="E207" s="6">
        <v>0</v>
      </c>
      <c r="F207" s="6">
        <f t="shared" si="8"/>
        <v>0</v>
      </c>
      <c r="G207" s="6">
        <f t="shared" si="8"/>
        <v>435000</v>
      </c>
    </row>
    <row r="208" spans="1:7" x14ac:dyDescent="0.25">
      <c r="B208" s="4"/>
    </row>
    <row r="209" spans="1:7" s="3" customFormat="1" x14ac:dyDescent="0.25">
      <c r="A209" s="3" t="s">
        <v>40</v>
      </c>
      <c r="B209" s="5">
        <v>200</v>
      </c>
      <c r="C209" s="1">
        <v>18578600</v>
      </c>
      <c r="D209" s="1">
        <v>12244100</v>
      </c>
      <c r="E209" s="1">
        <v>5463787.8399999999</v>
      </c>
      <c r="F209" s="1">
        <f t="shared" si="8"/>
        <v>6334500</v>
      </c>
      <c r="G209" s="1">
        <f t="shared" si="8"/>
        <v>6780312.1600000001</v>
      </c>
    </row>
    <row r="210" spans="1:7" s="3" customFormat="1" x14ac:dyDescent="0.25">
      <c r="A210" s="12" t="s">
        <v>706</v>
      </c>
      <c r="B210" s="5"/>
      <c r="C210" s="1">
        <f>SUM(C211:C231)</f>
        <v>8228600</v>
      </c>
      <c r="D210" s="1">
        <f t="shared" ref="D210:G210" si="9">SUM(D211:D231)</f>
        <v>6809100</v>
      </c>
      <c r="E210" s="1">
        <f t="shared" si="9"/>
        <v>2284854.1599999997</v>
      </c>
      <c r="F210" s="1">
        <f t="shared" si="9"/>
        <v>1419500</v>
      </c>
      <c r="G210" s="1">
        <f t="shared" si="9"/>
        <v>4524245.84</v>
      </c>
    </row>
    <row r="211" spans="1:7" x14ac:dyDescent="0.25">
      <c r="A211" s="2" t="s">
        <v>56</v>
      </c>
      <c r="B211" s="4">
        <v>50201010</v>
      </c>
      <c r="C211" s="6">
        <v>100000</v>
      </c>
      <c r="D211" s="6">
        <v>50000</v>
      </c>
      <c r="E211" s="6">
        <v>0</v>
      </c>
      <c r="F211" s="6">
        <f t="shared" si="8"/>
        <v>50000</v>
      </c>
      <c r="G211" s="6">
        <f t="shared" si="8"/>
        <v>50000</v>
      </c>
    </row>
    <row r="212" spans="1:7" x14ac:dyDescent="0.25">
      <c r="A212" s="2" t="s">
        <v>57</v>
      </c>
      <c r="B212" s="4">
        <v>50202010</v>
      </c>
      <c r="C212" s="6">
        <v>150000</v>
      </c>
      <c r="D212" s="6">
        <v>75000</v>
      </c>
      <c r="E212" s="6">
        <v>6000</v>
      </c>
      <c r="F212" s="6">
        <f t="shared" si="8"/>
        <v>75000</v>
      </c>
      <c r="G212" s="6">
        <f t="shared" si="8"/>
        <v>69000</v>
      </c>
    </row>
    <row r="213" spans="1:7" x14ac:dyDescent="0.25">
      <c r="A213" s="2" t="s">
        <v>58</v>
      </c>
      <c r="B213" s="4">
        <v>50203010</v>
      </c>
      <c r="C213" s="6">
        <v>290000</v>
      </c>
      <c r="D213" s="6">
        <v>290000</v>
      </c>
      <c r="E213" s="6">
        <v>136634.5</v>
      </c>
      <c r="F213" s="6">
        <f t="shared" si="8"/>
        <v>0</v>
      </c>
      <c r="G213" s="6">
        <f t="shared" si="8"/>
        <v>153365.5</v>
      </c>
    </row>
    <row r="214" spans="1:7" x14ac:dyDescent="0.25">
      <c r="A214" s="2" t="s">
        <v>74</v>
      </c>
      <c r="B214" s="4">
        <v>50203090</v>
      </c>
      <c r="C214" s="6">
        <v>1600000</v>
      </c>
      <c r="D214" s="6">
        <v>800000</v>
      </c>
      <c r="E214" s="6">
        <v>138253.84</v>
      </c>
      <c r="F214" s="6">
        <f t="shared" si="8"/>
        <v>800000</v>
      </c>
      <c r="G214" s="6">
        <f t="shared" si="8"/>
        <v>661746.16</v>
      </c>
    </row>
    <row r="215" spans="1:7" x14ac:dyDescent="0.25">
      <c r="A215" s="2" t="s">
        <v>62</v>
      </c>
      <c r="B215" s="4">
        <v>50203990</v>
      </c>
      <c r="C215" s="6">
        <v>430000</v>
      </c>
      <c r="D215" s="6">
        <v>430000</v>
      </c>
      <c r="E215" s="6">
        <v>206980</v>
      </c>
      <c r="F215" s="6">
        <f t="shared" si="8"/>
        <v>0</v>
      </c>
      <c r="G215" s="6">
        <f t="shared" si="8"/>
        <v>223020</v>
      </c>
    </row>
    <row r="216" spans="1:7" x14ac:dyDescent="0.25">
      <c r="A216" s="2" t="s">
        <v>63</v>
      </c>
      <c r="B216" s="4">
        <v>50204010</v>
      </c>
      <c r="C216" s="6">
        <v>60000</v>
      </c>
      <c r="D216" s="6">
        <v>60000</v>
      </c>
      <c r="E216" s="6">
        <v>29240</v>
      </c>
      <c r="F216" s="6">
        <f t="shared" si="8"/>
        <v>0</v>
      </c>
      <c r="G216" s="6">
        <f t="shared" si="8"/>
        <v>30760</v>
      </c>
    </row>
    <row r="217" spans="1:7" x14ac:dyDescent="0.25">
      <c r="A217" s="2" t="s">
        <v>64</v>
      </c>
      <c r="B217" s="4">
        <v>50205010</v>
      </c>
      <c r="C217" s="6">
        <v>10000</v>
      </c>
      <c r="D217" s="6">
        <v>10000</v>
      </c>
      <c r="E217" s="6">
        <v>0</v>
      </c>
      <c r="F217" s="6">
        <f t="shared" si="8"/>
        <v>0</v>
      </c>
      <c r="G217" s="6">
        <f t="shared" si="8"/>
        <v>10000</v>
      </c>
    </row>
    <row r="218" spans="1:7" x14ac:dyDescent="0.25">
      <c r="A218" s="2" t="s">
        <v>65</v>
      </c>
      <c r="B218" s="4">
        <v>50205020</v>
      </c>
      <c r="C218" s="6">
        <v>672000</v>
      </c>
      <c r="D218" s="6">
        <v>339000</v>
      </c>
      <c r="E218" s="6">
        <v>338500</v>
      </c>
      <c r="F218" s="6">
        <f t="shared" si="8"/>
        <v>333000</v>
      </c>
      <c r="G218" s="6">
        <f t="shared" si="8"/>
        <v>500</v>
      </c>
    </row>
    <row r="219" spans="1:7" x14ac:dyDescent="0.25">
      <c r="A219" s="2" t="s">
        <v>104</v>
      </c>
      <c r="B219" s="4">
        <v>50205030</v>
      </c>
      <c r="C219" s="6">
        <v>764000</v>
      </c>
      <c r="D219" s="6">
        <v>764000</v>
      </c>
      <c r="E219" s="6">
        <v>403200</v>
      </c>
      <c r="F219" s="6">
        <f t="shared" si="8"/>
        <v>0</v>
      </c>
      <c r="G219" s="6">
        <f t="shared" si="8"/>
        <v>360800</v>
      </c>
    </row>
    <row r="220" spans="1:7" x14ac:dyDescent="0.25">
      <c r="A220" s="2" t="s">
        <v>67</v>
      </c>
      <c r="B220" s="4">
        <v>50213050</v>
      </c>
      <c r="C220" s="6">
        <v>410000</v>
      </c>
      <c r="D220" s="6">
        <v>410000</v>
      </c>
      <c r="E220" s="6">
        <v>40164</v>
      </c>
      <c r="F220" s="6">
        <f t="shared" si="8"/>
        <v>0</v>
      </c>
      <c r="G220" s="6">
        <f t="shared" si="8"/>
        <v>369836</v>
      </c>
    </row>
    <row r="221" spans="1:7" x14ac:dyDescent="0.25">
      <c r="A221" s="2" t="s">
        <v>98</v>
      </c>
      <c r="B221" s="4">
        <v>50213060</v>
      </c>
      <c r="C221" s="6">
        <v>2853600</v>
      </c>
      <c r="D221" s="6">
        <v>2853600</v>
      </c>
      <c r="E221" s="6">
        <v>597121.81999999995</v>
      </c>
      <c r="F221" s="6">
        <f t="shared" si="8"/>
        <v>0</v>
      </c>
      <c r="G221" s="6">
        <f t="shared" si="8"/>
        <v>2256478.1800000002</v>
      </c>
    </row>
    <row r="222" spans="1:7" x14ac:dyDescent="0.25">
      <c r="A222" s="2" t="s">
        <v>51</v>
      </c>
      <c r="B222" s="4">
        <v>50216020</v>
      </c>
      <c r="C222" s="6">
        <v>28000</v>
      </c>
      <c r="D222" s="6">
        <v>14000</v>
      </c>
      <c r="E222" s="6">
        <v>0</v>
      </c>
      <c r="F222" s="6">
        <f t="shared" si="8"/>
        <v>14000</v>
      </c>
      <c r="G222" s="6">
        <f t="shared" si="8"/>
        <v>14000</v>
      </c>
    </row>
    <row r="223" spans="1:7" x14ac:dyDescent="0.25">
      <c r="A223" s="2" t="s">
        <v>99</v>
      </c>
      <c r="B223" s="4">
        <v>50299010</v>
      </c>
      <c r="C223" s="6">
        <v>35000</v>
      </c>
      <c r="D223" s="6">
        <v>17500</v>
      </c>
      <c r="E223" s="6">
        <v>0</v>
      </c>
      <c r="F223" s="6">
        <f t="shared" si="8"/>
        <v>17500</v>
      </c>
      <c r="G223" s="6">
        <f t="shared" si="8"/>
        <v>17500</v>
      </c>
    </row>
    <row r="224" spans="1:7" x14ac:dyDescent="0.25">
      <c r="A224" s="2" t="s">
        <v>75</v>
      </c>
      <c r="B224" s="4">
        <v>50299020</v>
      </c>
      <c r="C224" s="6">
        <v>395000</v>
      </c>
      <c r="D224" s="6">
        <v>395000</v>
      </c>
      <c r="E224" s="6">
        <v>388760</v>
      </c>
      <c r="F224" s="6">
        <f t="shared" si="8"/>
        <v>0</v>
      </c>
      <c r="G224" s="6">
        <f t="shared" si="8"/>
        <v>6240</v>
      </c>
    </row>
    <row r="225" spans="1:7" x14ac:dyDescent="0.25">
      <c r="A225" s="2" t="s">
        <v>68</v>
      </c>
      <c r="B225" s="4">
        <v>50299050</v>
      </c>
      <c r="C225" s="6">
        <v>1000</v>
      </c>
      <c r="D225" s="6">
        <v>1000</v>
      </c>
      <c r="E225" s="6">
        <v>0</v>
      </c>
      <c r="F225" s="6">
        <f t="shared" si="8"/>
        <v>0</v>
      </c>
      <c r="G225" s="6">
        <f t="shared" si="8"/>
        <v>1000</v>
      </c>
    </row>
    <row r="226" spans="1:7" x14ac:dyDescent="0.25">
      <c r="A226" s="2" t="s">
        <v>69</v>
      </c>
      <c r="B226" s="4">
        <v>50299060</v>
      </c>
      <c r="C226" s="6">
        <v>210000</v>
      </c>
      <c r="D226" s="6">
        <v>105000</v>
      </c>
      <c r="E226" s="6">
        <v>0</v>
      </c>
      <c r="F226" s="6">
        <f t="shared" si="8"/>
        <v>105000</v>
      </c>
      <c r="G226" s="6">
        <f t="shared" si="8"/>
        <v>105000</v>
      </c>
    </row>
    <row r="227" spans="1:7" x14ac:dyDescent="0.25">
      <c r="A227" s="2" t="s">
        <v>70</v>
      </c>
      <c r="B227" s="4">
        <v>50299070</v>
      </c>
      <c r="C227" s="6">
        <v>3000</v>
      </c>
      <c r="D227" s="6">
        <v>3000</v>
      </c>
      <c r="E227" s="6">
        <v>0</v>
      </c>
      <c r="F227" s="6">
        <f t="shared" si="8"/>
        <v>0</v>
      </c>
      <c r="G227" s="6">
        <f t="shared" si="8"/>
        <v>3000</v>
      </c>
    </row>
    <row r="228" spans="1:7" x14ac:dyDescent="0.25">
      <c r="A228" s="2" t="s">
        <v>87</v>
      </c>
      <c r="B228" s="4">
        <v>50299990</v>
      </c>
      <c r="C228" s="6">
        <v>50000</v>
      </c>
      <c r="D228" s="6">
        <v>25000</v>
      </c>
      <c r="E228" s="6">
        <v>0</v>
      </c>
      <c r="F228" s="6">
        <f t="shared" si="8"/>
        <v>25000</v>
      </c>
      <c r="G228" s="6">
        <f t="shared" si="8"/>
        <v>25000</v>
      </c>
    </row>
    <row r="229" spans="1:7" x14ac:dyDescent="0.25">
      <c r="A229" s="2" t="s">
        <v>61</v>
      </c>
      <c r="B229" s="4">
        <v>50203210</v>
      </c>
      <c r="C229" s="6">
        <v>100000</v>
      </c>
      <c r="D229" s="6">
        <v>100000</v>
      </c>
      <c r="E229" s="6">
        <v>0</v>
      </c>
      <c r="F229" s="6">
        <f t="shared" ref="F229:G231" si="10">C229-D229</f>
        <v>0</v>
      </c>
      <c r="G229" s="6">
        <f t="shared" si="10"/>
        <v>100000</v>
      </c>
    </row>
    <row r="230" spans="1:7" x14ac:dyDescent="0.25">
      <c r="A230" s="2" t="s">
        <v>105</v>
      </c>
      <c r="B230" s="4">
        <v>50213060</v>
      </c>
      <c r="C230" s="6">
        <v>17000</v>
      </c>
      <c r="D230" s="6">
        <v>17000</v>
      </c>
      <c r="E230" s="6">
        <v>0</v>
      </c>
      <c r="F230" s="6">
        <f t="shared" si="10"/>
        <v>0</v>
      </c>
      <c r="G230" s="6">
        <f t="shared" si="10"/>
        <v>17000</v>
      </c>
    </row>
    <row r="231" spans="1:7" x14ac:dyDescent="0.25">
      <c r="A231" s="2" t="s">
        <v>92</v>
      </c>
      <c r="B231" s="4">
        <v>50213210</v>
      </c>
      <c r="C231" s="6">
        <v>50000</v>
      </c>
      <c r="D231" s="6">
        <v>50000</v>
      </c>
      <c r="E231" s="6">
        <v>0</v>
      </c>
      <c r="F231" s="6">
        <f t="shared" si="10"/>
        <v>0</v>
      </c>
      <c r="G231" s="6">
        <f t="shared" si="10"/>
        <v>50000</v>
      </c>
    </row>
    <row r="232" spans="1:7" x14ac:dyDescent="0.25">
      <c r="B232" s="4"/>
    </row>
    <row r="233" spans="1:7" x14ac:dyDescent="0.25">
      <c r="A233" s="12" t="s">
        <v>707</v>
      </c>
      <c r="B233" s="4"/>
      <c r="C233" s="1">
        <f>SUM(C234:C238)</f>
        <v>695000</v>
      </c>
      <c r="D233" s="1">
        <f t="shared" ref="D233:G233" si="11">SUM(D234:D238)</f>
        <v>347500</v>
      </c>
      <c r="E233" s="1">
        <f t="shared" si="11"/>
        <v>195095.75</v>
      </c>
      <c r="F233" s="1">
        <f t="shared" si="11"/>
        <v>347500</v>
      </c>
      <c r="G233" s="1">
        <f t="shared" si="11"/>
        <v>152404.25</v>
      </c>
    </row>
    <row r="234" spans="1:7" x14ac:dyDescent="0.25">
      <c r="A234" s="2" t="s">
        <v>56</v>
      </c>
      <c r="B234" s="4">
        <v>50201010</v>
      </c>
      <c r="C234" s="6">
        <v>50000</v>
      </c>
      <c r="D234" s="6">
        <v>25000</v>
      </c>
      <c r="E234" s="6">
        <v>0</v>
      </c>
      <c r="F234" s="6">
        <f t="shared" si="8"/>
        <v>25000</v>
      </c>
      <c r="G234" s="6">
        <f t="shared" si="8"/>
        <v>25000</v>
      </c>
    </row>
    <row r="235" spans="1:7" x14ac:dyDescent="0.25">
      <c r="A235" s="2" t="s">
        <v>57</v>
      </c>
      <c r="B235" s="4">
        <v>50202010</v>
      </c>
      <c r="C235" s="6">
        <v>75000</v>
      </c>
      <c r="D235" s="6">
        <v>37500</v>
      </c>
      <c r="E235" s="6">
        <v>0</v>
      </c>
      <c r="F235" s="6">
        <f t="shared" si="8"/>
        <v>37500</v>
      </c>
      <c r="G235" s="6">
        <f t="shared" si="8"/>
        <v>37500</v>
      </c>
    </row>
    <row r="236" spans="1:7" x14ac:dyDescent="0.25">
      <c r="A236" s="2" t="s">
        <v>58</v>
      </c>
      <c r="B236" s="4">
        <v>50203010</v>
      </c>
      <c r="C236" s="6">
        <v>15000</v>
      </c>
      <c r="D236" s="6">
        <v>7500</v>
      </c>
      <c r="E236" s="6">
        <v>7077</v>
      </c>
      <c r="F236" s="6">
        <f t="shared" si="8"/>
        <v>7500</v>
      </c>
      <c r="G236" s="6">
        <f t="shared" si="8"/>
        <v>423</v>
      </c>
    </row>
    <row r="237" spans="1:7" x14ac:dyDescent="0.25">
      <c r="A237" s="2" t="s">
        <v>74</v>
      </c>
      <c r="B237" s="4">
        <v>50203090</v>
      </c>
      <c r="C237" s="6">
        <v>550000</v>
      </c>
      <c r="D237" s="6">
        <v>275000</v>
      </c>
      <c r="E237" s="6">
        <v>185628.75</v>
      </c>
      <c r="F237" s="6">
        <f t="shared" si="8"/>
        <v>275000</v>
      </c>
      <c r="G237" s="6">
        <f t="shared" si="8"/>
        <v>89371.25</v>
      </c>
    </row>
    <row r="238" spans="1:7" x14ac:dyDescent="0.25">
      <c r="A238" s="2" t="s">
        <v>62</v>
      </c>
      <c r="B238" s="4">
        <v>50203990</v>
      </c>
      <c r="C238" s="6">
        <v>5000</v>
      </c>
      <c r="D238" s="6">
        <v>2500</v>
      </c>
      <c r="E238" s="6">
        <v>2390</v>
      </c>
      <c r="F238" s="6">
        <f t="shared" si="8"/>
        <v>2500</v>
      </c>
      <c r="G238" s="6">
        <f t="shared" si="8"/>
        <v>110</v>
      </c>
    </row>
    <row r="239" spans="1:7" x14ac:dyDescent="0.25">
      <c r="B239" s="4"/>
    </row>
    <row r="240" spans="1:7" x14ac:dyDescent="0.25">
      <c r="A240" s="12" t="s">
        <v>708</v>
      </c>
      <c r="B240" s="4"/>
      <c r="C240" s="1">
        <f>SUM(C241:C245)</f>
        <v>695000</v>
      </c>
      <c r="D240" s="1">
        <f t="shared" ref="D240" si="12">SUM(D241:D245)</f>
        <v>347500</v>
      </c>
      <c r="E240" s="1">
        <f t="shared" ref="E240" si="13">SUM(E241:E245)</f>
        <v>265018.75</v>
      </c>
      <c r="F240" s="1">
        <f t="shared" ref="F240" si="14">SUM(F241:F245)</f>
        <v>347500</v>
      </c>
      <c r="G240" s="1">
        <f t="shared" ref="G240" si="15">SUM(G241:G245)</f>
        <v>82481.25</v>
      </c>
    </row>
    <row r="241" spans="1:7" x14ac:dyDescent="0.25">
      <c r="A241" s="2" t="s">
        <v>56</v>
      </c>
      <c r="B241" s="4">
        <v>50201010</v>
      </c>
      <c r="C241" s="6">
        <v>50000</v>
      </c>
      <c r="D241" s="6">
        <v>25000</v>
      </c>
      <c r="E241" s="6">
        <v>22260</v>
      </c>
      <c r="F241" s="6">
        <f t="shared" si="8"/>
        <v>25000</v>
      </c>
      <c r="G241" s="6">
        <f t="shared" si="8"/>
        <v>2740</v>
      </c>
    </row>
    <row r="242" spans="1:7" x14ac:dyDescent="0.25">
      <c r="A242" s="2" t="s">
        <v>57</v>
      </c>
      <c r="B242" s="4">
        <v>50202010</v>
      </c>
      <c r="C242" s="6">
        <v>75000</v>
      </c>
      <c r="D242" s="6">
        <v>37500</v>
      </c>
      <c r="E242" s="6">
        <v>37500</v>
      </c>
      <c r="F242" s="6">
        <f t="shared" si="8"/>
        <v>37500</v>
      </c>
      <c r="G242" s="6">
        <f t="shared" si="8"/>
        <v>0</v>
      </c>
    </row>
    <row r="243" spans="1:7" x14ac:dyDescent="0.25">
      <c r="A243" s="2" t="s">
        <v>58</v>
      </c>
      <c r="B243" s="4">
        <v>50203010</v>
      </c>
      <c r="C243" s="6">
        <v>15000</v>
      </c>
      <c r="D243" s="6">
        <v>7500</v>
      </c>
      <c r="E243" s="6">
        <v>7216</v>
      </c>
      <c r="F243" s="6">
        <f t="shared" si="8"/>
        <v>7500</v>
      </c>
      <c r="G243" s="6">
        <f t="shared" si="8"/>
        <v>284</v>
      </c>
    </row>
    <row r="244" spans="1:7" x14ac:dyDescent="0.25">
      <c r="A244" s="2" t="s">
        <v>74</v>
      </c>
      <c r="B244" s="4">
        <v>50203090</v>
      </c>
      <c r="C244" s="6">
        <v>550000</v>
      </c>
      <c r="D244" s="6">
        <v>275000</v>
      </c>
      <c r="E244" s="6">
        <v>195622.75</v>
      </c>
      <c r="F244" s="6">
        <f t="shared" si="8"/>
        <v>275000</v>
      </c>
      <c r="G244" s="6">
        <f t="shared" si="8"/>
        <v>79377.25</v>
      </c>
    </row>
    <row r="245" spans="1:7" x14ac:dyDescent="0.25">
      <c r="A245" s="2" t="s">
        <v>62</v>
      </c>
      <c r="B245" s="4">
        <v>50203990</v>
      </c>
      <c r="C245" s="6">
        <v>5000</v>
      </c>
      <c r="D245" s="6">
        <v>2500</v>
      </c>
      <c r="E245" s="6">
        <v>2420</v>
      </c>
      <c r="F245" s="6">
        <f t="shared" si="8"/>
        <v>2500</v>
      </c>
      <c r="G245" s="6">
        <f t="shared" si="8"/>
        <v>80</v>
      </c>
    </row>
    <row r="246" spans="1:7" x14ac:dyDescent="0.25">
      <c r="B246" s="4"/>
    </row>
    <row r="247" spans="1:7" x14ac:dyDescent="0.25">
      <c r="A247" s="12" t="s">
        <v>709</v>
      </c>
      <c r="B247" s="4"/>
      <c r="C247" s="1">
        <f>SUM(C248:C252)</f>
        <v>695000</v>
      </c>
      <c r="D247" s="1">
        <f t="shared" ref="D247" si="16">SUM(D248:D252)</f>
        <v>347500</v>
      </c>
      <c r="E247" s="1">
        <f t="shared" ref="E247" si="17">SUM(E248:E252)</f>
        <v>63833</v>
      </c>
      <c r="F247" s="1">
        <f t="shared" ref="F247" si="18">SUM(F248:F252)</f>
        <v>347500</v>
      </c>
      <c r="G247" s="1">
        <f t="shared" ref="G247" si="19">SUM(G248:G252)</f>
        <v>283667</v>
      </c>
    </row>
    <row r="248" spans="1:7" x14ac:dyDescent="0.25">
      <c r="A248" s="2" t="s">
        <v>56</v>
      </c>
      <c r="B248" s="4">
        <v>50201010</v>
      </c>
      <c r="C248" s="6">
        <v>50000</v>
      </c>
      <c r="D248" s="6">
        <v>25000</v>
      </c>
      <c r="E248" s="6">
        <v>0</v>
      </c>
      <c r="F248" s="6">
        <f t="shared" si="8"/>
        <v>25000</v>
      </c>
      <c r="G248" s="6">
        <f t="shared" si="8"/>
        <v>25000</v>
      </c>
    </row>
    <row r="249" spans="1:7" x14ac:dyDescent="0.25">
      <c r="A249" s="2" t="s">
        <v>57</v>
      </c>
      <c r="B249" s="4">
        <v>50202010</v>
      </c>
      <c r="C249" s="6">
        <v>75000</v>
      </c>
      <c r="D249" s="6">
        <v>37500</v>
      </c>
      <c r="E249" s="6">
        <v>0</v>
      </c>
      <c r="F249" s="6">
        <f t="shared" si="8"/>
        <v>37500</v>
      </c>
      <c r="G249" s="6">
        <f t="shared" si="8"/>
        <v>37500</v>
      </c>
    </row>
    <row r="250" spans="1:7" x14ac:dyDescent="0.25">
      <c r="A250" s="2" t="s">
        <v>58</v>
      </c>
      <c r="B250" s="4">
        <v>50203010</v>
      </c>
      <c r="C250" s="6">
        <v>15000</v>
      </c>
      <c r="D250" s="6">
        <v>7500</v>
      </c>
      <c r="E250" s="6">
        <v>7170</v>
      </c>
      <c r="F250" s="6">
        <f t="shared" si="8"/>
        <v>7500</v>
      </c>
      <c r="G250" s="6">
        <f t="shared" si="8"/>
        <v>330</v>
      </c>
    </row>
    <row r="251" spans="1:7" x14ac:dyDescent="0.25">
      <c r="A251" s="2" t="s">
        <v>74</v>
      </c>
      <c r="B251" s="4">
        <v>50203090</v>
      </c>
      <c r="C251" s="6">
        <v>550000</v>
      </c>
      <c r="D251" s="6">
        <v>275000</v>
      </c>
      <c r="E251" s="6">
        <v>54355</v>
      </c>
      <c r="F251" s="6">
        <f t="shared" si="8"/>
        <v>275000</v>
      </c>
      <c r="G251" s="6">
        <f t="shared" si="8"/>
        <v>220645</v>
      </c>
    </row>
    <row r="252" spans="1:7" x14ac:dyDescent="0.25">
      <c r="A252" s="2" t="s">
        <v>62</v>
      </c>
      <c r="B252" s="4">
        <v>50203990</v>
      </c>
      <c r="C252" s="6">
        <v>5000</v>
      </c>
      <c r="D252" s="6">
        <v>2500</v>
      </c>
      <c r="E252" s="6">
        <v>2308</v>
      </c>
      <c r="F252" s="6">
        <f t="shared" si="8"/>
        <v>2500</v>
      </c>
      <c r="G252" s="6">
        <f t="shared" si="8"/>
        <v>192</v>
      </c>
    </row>
    <row r="253" spans="1:7" x14ac:dyDescent="0.25">
      <c r="B253" s="4"/>
    </row>
    <row r="254" spans="1:7" x14ac:dyDescent="0.25">
      <c r="A254" s="12" t="s">
        <v>710</v>
      </c>
      <c r="B254" s="4"/>
      <c r="C254" s="1">
        <f>SUM(C255:C259)</f>
        <v>695000</v>
      </c>
      <c r="D254" s="1">
        <f t="shared" ref="D254" si="20">SUM(D255:D259)</f>
        <v>347500</v>
      </c>
      <c r="E254" s="1">
        <f t="shared" ref="E254" si="21">SUM(E255:E259)</f>
        <v>266606.25</v>
      </c>
      <c r="F254" s="1">
        <f t="shared" ref="F254" si="22">SUM(F255:F259)</f>
        <v>347500</v>
      </c>
      <c r="G254" s="1">
        <f t="shared" ref="G254" si="23">SUM(G255:G259)</f>
        <v>80893.75</v>
      </c>
    </row>
    <row r="255" spans="1:7" x14ac:dyDescent="0.25">
      <c r="A255" s="2" t="s">
        <v>56</v>
      </c>
      <c r="B255" s="4">
        <v>50201010</v>
      </c>
      <c r="C255" s="6">
        <v>50000</v>
      </c>
      <c r="D255" s="6">
        <v>25000</v>
      </c>
      <c r="E255" s="6">
        <v>24240</v>
      </c>
      <c r="F255" s="6">
        <f t="shared" si="8"/>
        <v>25000</v>
      </c>
      <c r="G255" s="6">
        <f t="shared" si="8"/>
        <v>760</v>
      </c>
    </row>
    <row r="256" spans="1:7" x14ac:dyDescent="0.25">
      <c r="A256" s="2" t="s">
        <v>57</v>
      </c>
      <c r="B256" s="4">
        <v>50202010</v>
      </c>
      <c r="C256" s="6">
        <v>75000</v>
      </c>
      <c r="D256" s="6">
        <v>37500</v>
      </c>
      <c r="E256" s="6">
        <v>37500</v>
      </c>
      <c r="F256" s="6">
        <f t="shared" si="8"/>
        <v>37500</v>
      </c>
      <c r="G256" s="6">
        <f t="shared" si="8"/>
        <v>0</v>
      </c>
    </row>
    <row r="257" spans="1:7" x14ac:dyDescent="0.25">
      <c r="A257" s="2" t="s">
        <v>58</v>
      </c>
      <c r="B257" s="4">
        <v>50203010</v>
      </c>
      <c r="C257" s="6">
        <v>15000</v>
      </c>
      <c r="D257" s="6">
        <v>7500</v>
      </c>
      <c r="E257" s="6">
        <v>7222</v>
      </c>
      <c r="F257" s="6">
        <f t="shared" si="8"/>
        <v>7500</v>
      </c>
      <c r="G257" s="6">
        <f t="shared" si="8"/>
        <v>278</v>
      </c>
    </row>
    <row r="258" spans="1:7" x14ac:dyDescent="0.25">
      <c r="A258" s="2" t="s">
        <v>74</v>
      </c>
      <c r="B258" s="4">
        <v>50203090</v>
      </c>
      <c r="C258" s="6">
        <v>550000</v>
      </c>
      <c r="D258" s="6">
        <v>275000</v>
      </c>
      <c r="E258" s="6">
        <v>195556.25</v>
      </c>
      <c r="F258" s="6">
        <f t="shared" si="8"/>
        <v>275000</v>
      </c>
      <c r="G258" s="6">
        <f t="shared" si="8"/>
        <v>79443.75</v>
      </c>
    </row>
    <row r="259" spans="1:7" x14ac:dyDescent="0.25">
      <c r="A259" s="2" t="s">
        <v>62</v>
      </c>
      <c r="B259" s="4">
        <v>50203990</v>
      </c>
      <c r="C259" s="6">
        <v>5000</v>
      </c>
      <c r="D259" s="6">
        <v>2500</v>
      </c>
      <c r="E259" s="6">
        <v>2088</v>
      </c>
      <c r="F259" s="6">
        <f t="shared" si="8"/>
        <v>2500</v>
      </c>
      <c r="G259" s="6">
        <f t="shared" si="8"/>
        <v>412</v>
      </c>
    </row>
    <row r="260" spans="1:7" x14ac:dyDescent="0.25">
      <c r="B260" s="4"/>
    </row>
    <row r="261" spans="1:7" x14ac:dyDescent="0.25">
      <c r="A261" s="12" t="s">
        <v>711</v>
      </c>
      <c r="B261" s="4"/>
      <c r="C261" s="1">
        <f>SUM(C262:C266)</f>
        <v>695000</v>
      </c>
      <c r="D261" s="1">
        <f t="shared" ref="D261" si="24">SUM(D262:D266)</f>
        <v>347500</v>
      </c>
      <c r="E261" s="1">
        <f t="shared" ref="E261" si="25">SUM(E262:E266)</f>
        <v>283778.3</v>
      </c>
      <c r="F261" s="1">
        <f t="shared" ref="F261" si="26">SUM(F262:F266)</f>
        <v>347500</v>
      </c>
      <c r="G261" s="1">
        <f t="shared" ref="G261" si="27">SUM(G262:G266)</f>
        <v>63721.7</v>
      </c>
    </row>
    <row r="262" spans="1:7" x14ac:dyDescent="0.25">
      <c r="A262" s="2" t="s">
        <v>56</v>
      </c>
      <c r="B262" s="4">
        <v>50201010</v>
      </c>
      <c r="C262" s="6">
        <v>50000</v>
      </c>
      <c r="D262" s="6">
        <v>25000</v>
      </c>
      <c r="E262" s="6">
        <v>25000</v>
      </c>
      <c r="F262" s="6">
        <f t="shared" si="8"/>
        <v>25000</v>
      </c>
      <c r="G262" s="6">
        <f t="shared" si="8"/>
        <v>0</v>
      </c>
    </row>
    <row r="263" spans="1:7" x14ac:dyDescent="0.25">
      <c r="A263" s="2" t="s">
        <v>57</v>
      </c>
      <c r="B263" s="4">
        <v>50202010</v>
      </c>
      <c r="C263" s="6">
        <v>189056.78</v>
      </c>
      <c r="D263" s="6">
        <v>151556.78</v>
      </c>
      <c r="E263" s="6">
        <v>133120</v>
      </c>
      <c r="F263" s="6">
        <f t="shared" ref="F263:G343" si="28">C263-D263</f>
        <v>37500</v>
      </c>
      <c r="G263" s="6">
        <f t="shared" si="28"/>
        <v>18436.78</v>
      </c>
    </row>
    <row r="264" spans="1:7" x14ac:dyDescent="0.25">
      <c r="A264" s="2" t="s">
        <v>58</v>
      </c>
      <c r="B264" s="4">
        <v>50203010</v>
      </c>
      <c r="C264" s="6">
        <v>15000</v>
      </c>
      <c r="D264" s="6">
        <v>7500</v>
      </c>
      <c r="E264" s="6">
        <v>7076</v>
      </c>
      <c r="F264" s="6">
        <f t="shared" si="28"/>
        <v>7500</v>
      </c>
      <c r="G264" s="6">
        <f t="shared" si="28"/>
        <v>424</v>
      </c>
    </row>
    <row r="265" spans="1:7" x14ac:dyDescent="0.25">
      <c r="A265" s="2" t="s">
        <v>74</v>
      </c>
      <c r="B265" s="4">
        <v>50203090</v>
      </c>
      <c r="C265" s="6">
        <v>435943.22</v>
      </c>
      <c r="D265" s="6">
        <v>160943.22</v>
      </c>
      <c r="E265" s="6">
        <v>116261.3</v>
      </c>
      <c r="F265" s="6">
        <f t="shared" si="28"/>
        <v>275000</v>
      </c>
      <c r="G265" s="6">
        <f t="shared" si="28"/>
        <v>44681.919999999998</v>
      </c>
    </row>
    <row r="266" spans="1:7" x14ac:dyDescent="0.25">
      <c r="A266" s="2" t="s">
        <v>62</v>
      </c>
      <c r="B266" s="4">
        <v>50203990</v>
      </c>
      <c r="C266" s="6">
        <v>5000</v>
      </c>
      <c r="D266" s="6">
        <v>2500</v>
      </c>
      <c r="E266" s="6">
        <v>2321</v>
      </c>
      <c r="F266" s="6">
        <f t="shared" si="28"/>
        <v>2500</v>
      </c>
      <c r="G266" s="6">
        <f t="shared" si="28"/>
        <v>179</v>
      </c>
    </row>
    <row r="267" spans="1:7" x14ac:dyDescent="0.25">
      <c r="B267" s="4"/>
    </row>
    <row r="268" spans="1:7" x14ac:dyDescent="0.25">
      <c r="A268" s="12" t="s">
        <v>712</v>
      </c>
      <c r="B268" s="4"/>
      <c r="C268" s="1">
        <f>SUM(C269:C273)</f>
        <v>695000</v>
      </c>
      <c r="D268" s="1">
        <f t="shared" ref="D268" si="29">SUM(D269:D273)</f>
        <v>347500</v>
      </c>
      <c r="E268" s="1">
        <f t="shared" ref="E268" si="30">SUM(E269:E273)</f>
        <v>9530</v>
      </c>
      <c r="F268" s="1">
        <f t="shared" ref="F268" si="31">SUM(F269:F273)</f>
        <v>347500</v>
      </c>
      <c r="G268" s="1">
        <f t="shared" ref="G268" si="32">SUM(G269:G273)</f>
        <v>337970</v>
      </c>
    </row>
    <row r="269" spans="1:7" x14ac:dyDescent="0.25">
      <c r="A269" s="2" t="s">
        <v>56</v>
      </c>
      <c r="B269" s="4">
        <v>50201010</v>
      </c>
      <c r="C269" s="6">
        <v>50000</v>
      </c>
      <c r="D269" s="6">
        <v>25000</v>
      </c>
      <c r="E269" s="6">
        <v>0</v>
      </c>
      <c r="F269" s="6">
        <f t="shared" si="28"/>
        <v>25000</v>
      </c>
      <c r="G269" s="6">
        <f t="shared" si="28"/>
        <v>25000</v>
      </c>
    </row>
    <row r="270" spans="1:7" x14ac:dyDescent="0.25">
      <c r="A270" s="2" t="s">
        <v>57</v>
      </c>
      <c r="B270" s="4">
        <v>50202010</v>
      </c>
      <c r="C270" s="6">
        <v>75000</v>
      </c>
      <c r="D270" s="6">
        <v>37500</v>
      </c>
      <c r="E270" s="6">
        <v>0</v>
      </c>
      <c r="F270" s="6">
        <f t="shared" si="28"/>
        <v>37500</v>
      </c>
      <c r="G270" s="6">
        <f t="shared" si="28"/>
        <v>37500</v>
      </c>
    </row>
    <row r="271" spans="1:7" x14ac:dyDescent="0.25">
      <c r="A271" s="2" t="s">
        <v>58</v>
      </c>
      <c r="B271" s="4">
        <v>50203010</v>
      </c>
      <c r="C271" s="6">
        <v>15000</v>
      </c>
      <c r="D271" s="6">
        <v>7500</v>
      </c>
      <c r="E271" s="6">
        <v>7099</v>
      </c>
      <c r="F271" s="6">
        <f t="shared" si="28"/>
        <v>7500</v>
      </c>
      <c r="G271" s="6">
        <f t="shared" si="28"/>
        <v>401</v>
      </c>
    </row>
    <row r="272" spans="1:7" x14ac:dyDescent="0.25">
      <c r="A272" s="2" t="s">
        <v>74</v>
      </c>
      <c r="B272" s="4">
        <v>50203090</v>
      </c>
      <c r="C272" s="6">
        <v>550000</v>
      </c>
      <c r="D272" s="6">
        <v>275000</v>
      </c>
      <c r="E272" s="6">
        <v>0</v>
      </c>
      <c r="F272" s="6">
        <f t="shared" si="28"/>
        <v>275000</v>
      </c>
      <c r="G272" s="6">
        <f t="shared" si="28"/>
        <v>275000</v>
      </c>
    </row>
    <row r="273" spans="1:7" x14ac:dyDescent="0.25">
      <c r="A273" s="2" t="s">
        <v>62</v>
      </c>
      <c r="B273" s="4">
        <v>50203990</v>
      </c>
      <c r="C273" s="6">
        <v>5000</v>
      </c>
      <c r="D273" s="6">
        <v>2500</v>
      </c>
      <c r="E273" s="6">
        <v>2431</v>
      </c>
      <c r="F273" s="6">
        <f t="shared" si="28"/>
        <v>2500</v>
      </c>
      <c r="G273" s="6">
        <f t="shared" si="28"/>
        <v>69</v>
      </c>
    </row>
    <row r="274" spans="1:7" x14ac:dyDescent="0.25">
      <c r="B274" s="4"/>
    </row>
    <row r="275" spans="1:7" x14ac:dyDescent="0.25">
      <c r="A275" s="12" t="s">
        <v>713</v>
      </c>
      <c r="B275" s="4"/>
      <c r="C275" s="1">
        <f>SUM(C276:C280)</f>
        <v>695000</v>
      </c>
      <c r="D275" s="1">
        <f t="shared" ref="D275" si="33">SUM(D276:D280)</f>
        <v>347500</v>
      </c>
      <c r="E275" s="1">
        <f t="shared" ref="E275" si="34">SUM(E276:E280)</f>
        <v>257633.5</v>
      </c>
      <c r="F275" s="1">
        <f t="shared" ref="F275" si="35">SUM(F276:F280)</f>
        <v>347500</v>
      </c>
      <c r="G275" s="1">
        <f t="shared" ref="G275" si="36">SUM(G276:G280)</f>
        <v>89866.5</v>
      </c>
    </row>
    <row r="276" spans="1:7" x14ac:dyDescent="0.25">
      <c r="A276" s="2" t="s">
        <v>56</v>
      </c>
      <c r="B276" s="4">
        <v>50201010</v>
      </c>
      <c r="C276" s="6">
        <v>50000</v>
      </c>
      <c r="D276" s="6">
        <v>25000</v>
      </c>
      <c r="E276" s="6">
        <v>25000</v>
      </c>
      <c r="F276" s="6">
        <f t="shared" si="28"/>
        <v>25000</v>
      </c>
      <c r="G276" s="6">
        <f t="shared" si="28"/>
        <v>0</v>
      </c>
    </row>
    <row r="277" spans="1:7" x14ac:dyDescent="0.25">
      <c r="A277" s="2" t="s">
        <v>57</v>
      </c>
      <c r="B277" s="4">
        <v>50202010</v>
      </c>
      <c r="C277" s="6">
        <v>75000</v>
      </c>
      <c r="D277" s="6">
        <v>37500</v>
      </c>
      <c r="E277" s="6">
        <v>37500</v>
      </c>
      <c r="F277" s="6">
        <f t="shared" si="28"/>
        <v>37500</v>
      </c>
      <c r="G277" s="6">
        <f t="shared" si="28"/>
        <v>0</v>
      </c>
    </row>
    <row r="278" spans="1:7" x14ac:dyDescent="0.25">
      <c r="A278" s="2" t="s">
        <v>58</v>
      </c>
      <c r="B278" s="4">
        <v>50203010</v>
      </c>
      <c r="C278" s="6">
        <v>15000</v>
      </c>
      <c r="D278" s="6">
        <v>7500</v>
      </c>
      <c r="E278" s="6">
        <v>7017</v>
      </c>
      <c r="F278" s="6">
        <f t="shared" si="28"/>
        <v>7500</v>
      </c>
      <c r="G278" s="6">
        <f t="shared" si="28"/>
        <v>483</v>
      </c>
    </row>
    <row r="279" spans="1:7" x14ac:dyDescent="0.25">
      <c r="A279" s="2" t="s">
        <v>74</v>
      </c>
      <c r="B279" s="4">
        <v>50203090</v>
      </c>
      <c r="C279" s="6">
        <v>550000</v>
      </c>
      <c r="D279" s="6">
        <v>275000</v>
      </c>
      <c r="E279" s="6">
        <v>186167.5</v>
      </c>
      <c r="F279" s="6">
        <f t="shared" si="28"/>
        <v>275000</v>
      </c>
      <c r="G279" s="6">
        <f t="shared" si="28"/>
        <v>88832.5</v>
      </c>
    </row>
    <row r="280" spans="1:7" x14ac:dyDescent="0.25">
      <c r="A280" s="2" t="s">
        <v>62</v>
      </c>
      <c r="B280" s="4">
        <v>50203990</v>
      </c>
      <c r="C280" s="6">
        <v>5000</v>
      </c>
      <c r="D280" s="6">
        <v>2500</v>
      </c>
      <c r="E280" s="6">
        <v>1949</v>
      </c>
      <c r="F280" s="6">
        <f t="shared" si="28"/>
        <v>2500</v>
      </c>
      <c r="G280" s="6">
        <f t="shared" si="28"/>
        <v>551</v>
      </c>
    </row>
    <row r="281" spans="1:7" x14ac:dyDescent="0.25">
      <c r="B281" s="4"/>
    </row>
    <row r="282" spans="1:7" x14ac:dyDescent="0.25">
      <c r="A282" s="12" t="s">
        <v>714</v>
      </c>
      <c r="B282" s="4"/>
      <c r="C282" s="1">
        <f>SUM(C283:C287)</f>
        <v>695000</v>
      </c>
      <c r="D282" s="1">
        <f t="shared" ref="D282" si="37">SUM(D283:D287)</f>
        <v>347500</v>
      </c>
      <c r="E282" s="1">
        <f t="shared" ref="E282" si="38">SUM(E283:E287)</f>
        <v>234795.5</v>
      </c>
      <c r="F282" s="1">
        <f t="shared" ref="F282" si="39">SUM(F283:F287)</f>
        <v>347500</v>
      </c>
      <c r="G282" s="1">
        <f t="shared" ref="G282" si="40">SUM(G283:G287)</f>
        <v>112704.5</v>
      </c>
    </row>
    <row r="283" spans="1:7" x14ac:dyDescent="0.25">
      <c r="A283" s="2" t="s">
        <v>56</v>
      </c>
      <c r="B283" s="4">
        <v>50201010</v>
      </c>
      <c r="C283" s="6">
        <v>50000</v>
      </c>
      <c r="D283" s="6">
        <v>25000</v>
      </c>
      <c r="E283" s="6">
        <v>6120</v>
      </c>
      <c r="F283" s="6">
        <f t="shared" si="28"/>
        <v>25000</v>
      </c>
      <c r="G283" s="6">
        <f t="shared" si="28"/>
        <v>18880</v>
      </c>
    </row>
    <row r="284" spans="1:7" x14ac:dyDescent="0.25">
      <c r="A284" s="2" t="s">
        <v>57</v>
      </c>
      <c r="B284" s="4">
        <v>50202010</v>
      </c>
      <c r="C284" s="6">
        <v>75000</v>
      </c>
      <c r="D284" s="6">
        <v>37500</v>
      </c>
      <c r="E284" s="6">
        <v>27000</v>
      </c>
      <c r="F284" s="6">
        <f t="shared" si="28"/>
        <v>37500</v>
      </c>
      <c r="G284" s="6">
        <f t="shared" si="28"/>
        <v>10500</v>
      </c>
    </row>
    <row r="285" spans="1:7" x14ac:dyDescent="0.25">
      <c r="A285" s="2" t="s">
        <v>58</v>
      </c>
      <c r="B285" s="4">
        <v>50203010</v>
      </c>
      <c r="C285" s="6">
        <v>15000</v>
      </c>
      <c r="D285" s="6">
        <v>7500</v>
      </c>
      <c r="E285" s="6">
        <v>6863</v>
      </c>
      <c r="F285" s="6">
        <f t="shared" si="28"/>
        <v>7500</v>
      </c>
      <c r="G285" s="6">
        <f t="shared" si="28"/>
        <v>637</v>
      </c>
    </row>
    <row r="286" spans="1:7" x14ac:dyDescent="0.25">
      <c r="A286" s="2" t="s">
        <v>74</v>
      </c>
      <c r="B286" s="4">
        <v>50203090</v>
      </c>
      <c r="C286" s="6">
        <v>550000</v>
      </c>
      <c r="D286" s="6">
        <v>275000</v>
      </c>
      <c r="E286" s="6">
        <v>192436.5</v>
      </c>
      <c r="F286" s="6">
        <f t="shared" si="28"/>
        <v>275000</v>
      </c>
      <c r="G286" s="6">
        <f t="shared" si="28"/>
        <v>82563.5</v>
      </c>
    </row>
    <row r="287" spans="1:7" x14ac:dyDescent="0.25">
      <c r="A287" s="2" t="s">
        <v>62</v>
      </c>
      <c r="B287" s="4">
        <v>50203990</v>
      </c>
      <c r="C287" s="6">
        <v>5000</v>
      </c>
      <c r="D287" s="6">
        <v>2500</v>
      </c>
      <c r="E287" s="6">
        <v>2376</v>
      </c>
      <c r="F287" s="6">
        <f t="shared" si="28"/>
        <v>2500</v>
      </c>
      <c r="G287" s="6">
        <f t="shared" si="28"/>
        <v>124</v>
      </c>
    </row>
    <row r="288" spans="1:7" x14ac:dyDescent="0.25">
      <c r="B288" s="4"/>
    </row>
    <row r="289" spans="1:7" x14ac:dyDescent="0.25">
      <c r="A289" s="12" t="s">
        <v>715</v>
      </c>
      <c r="B289" s="4"/>
      <c r="C289" s="1">
        <f>SUM(C290:C294)</f>
        <v>695000</v>
      </c>
      <c r="D289" s="1">
        <f t="shared" ref="D289" si="41">SUM(D290:D294)</f>
        <v>347500</v>
      </c>
      <c r="E289" s="1">
        <f t="shared" ref="E289" si="42">SUM(E290:E294)</f>
        <v>231829.26</v>
      </c>
      <c r="F289" s="1">
        <f t="shared" ref="F289" si="43">SUM(F290:F294)</f>
        <v>347500</v>
      </c>
      <c r="G289" s="1">
        <f t="shared" ref="G289" si="44">SUM(G290:G294)</f>
        <v>115670.73999999999</v>
      </c>
    </row>
    <row r="290" spans="1:7" x14ac:dyDescent="0.25">
      <c r="A290" s="2" t="s">
        <v>56</v>
      </c>
      <c r="B290" s="4">
        <v>50201010</v>
      </c>
      <c r="C290" s="6">
        <v>50000</v>
      </c>
      <c r="D290" s="6">
        <v>25000</v>
      </c>
      <c r="E290" s="6">
        <v>14560</v>
      </c>
      <c r="F290" s="6">
        <f t="shared" si="28"/>
        <v>25000</v>
      </c>
      <c r="G290" s="6">
        <f t="shared" si="28"/>
        <v>10440</v>
      </c>
    </row>
    <row r="291" spans="1:7" x14ac:dyDescent="0.25">
      <c r="A291" s="2" t="s">
        <v>57</v>
      </c>
      <c r="B291" s="4">
        <v>50202010</v>
      </c>
      <c r="C291" s="6">
        <v>75000</v>
      </c>
      <c r="D291" s="6">
        <v>37500</v>
      </c>
      <c r="E291" s="6">
        <v>33100</v>
      </c>
      <c r="F291" s="6">
        <f t="shared" si="28"/>
        <v>37500</v>
      </c>
      <c r="G291" s="6">
        <f t="shared" si="28"/>
        <v>4400</v>
      </c>
    </row>
    <row r="292" spans="1:7" x14ac:dyDescent="0.25">
      <c r="A292" s="2" t="s">
        <v>58</v>
      </c>
      <c r="B292" s="4">
        <v>50203010</v>
      </c>
      <c r="C292" s="6">
        <v>15000</v>
      </c>
      <c r="D292" s="6">
        <v>7500</v>
      </c>
      <c r="E292" s="6">
        <v>7041</v>
      </c>
      <c r="F292" s="6">
        <f t="shared" si="28"/>
        <v>7500</v>
      </c>
      <c r="G292" s="6">
        <f t="shared" si="28"/>
        <v>459</v>
      </c>
    </row>
    <row r="293" spans="1:7" x14ac:dyDescent="0.25">
      <c r="A293" s="2" t="s">
        <v>74</v>
      </c>
      <c r="B293" s="4">
        <v>50203090</v>
      </c>
      <c r="C293" s="6">
        <v>550000</v>
      </c>
      <c r="D293" s="6">
        <v>275000</v>
      </c>
      <c r="E293" s="6">
        <v>175139.26</v>
      </c>
      <c r="F293" s="6">
        <f t="shared" si="28"/>
        <v>275000</v>
      </c>
      <c r="G293" s="6">
        <f t="shared" si="28"/>
        <v>99860.739999999991</v>
      </c>
    </row>
    <row r="294" spans="1:7" x14ac:dyDescent="0.25">
      <c r="A294" s="2" t="s">
        <v>62</v>
      </c>
      <c r="B294" s="4">
        <v>50203990</v>
      </c>
      <c r="C294" s="6">
        <v>5000</v>
      </c>
      <c r="D294" s="6">
        <v>2500</v>
      </c>
      <c r="E294" s="6">
        <v>1989</v>
      </c>
      <c r="F294" s="6">
        <f t="shared" si="28"/>
        <v>2500</v>
      </c>
      <c r="G294" s="6">
        <f t="shared" si="28"/>
        <v>511</v>
      </c>
    </row>
    <row r="295" spans="1:7" x14ac:dyDescent="0.25">
      <c r="B295" s="4"/>
    </row>
    <row r="296" spans="1:7" x14ac:dyDescent="0.25">
      <c r="A296" s="12" t="s">
        <v>716</v>
      </c>
      <c r="B296" s="4"/>
      <c r="C296" s="1">
        <f>SUM(C297:C301)</f>
        <v>695000</v>
      </c>
      <c r="D296" s="1">
        <f t="shared" ref="D296" si="45">SUM(D297:D301)</f>
        <v>347500</v>
      </c>
      <c r="E296" s="1">
        <f t="shared" ref="E296" si="46">SUM(E297:E301)</f>
        <v>272718.5</v>
      </c>
      <c r="F296" s="1">
        <f t="shared" ref="F296" si="47">SUM(F297:F301)</f>
        <v>347500</v>
      </c>
      <c r="G296" s="1">
        <f t="shared" ref="G296" si="48">SUM(G297:G301)</f>
        <v>74781.5</v>
      </c>
    </row>
    <row r="297" spans="1:7" x14ac:dyDescent="0.25">
      <c r="A297" s="2" t="s">
        <v>56</v>
      </c>
      <c r="B297" s="4">
        <v>50201010</v>
      </c>
      <c r="C297" s="6">
        <v>50000</v>
      </c>
      <c r="D297" s="6">
        <v>25000</v>
      </c>
      <c r="E297" s="6">
        <v>24780</v>
      </c>
      <c r="F297" s="6">
        <f t="shared" si="28"/>
        <v>25000</v>
      </c>
      <c r="G297" s="6">
        <f t="shared" si="28"/>
        <v>220</v>
      </c>
    </row>
    <row r="298" spans="1:7" x14ac:dyDescent="0.25">
      <c r="A298" s="2" t="s">
        <v>57</v>
      </c>
      <c r="B298" s="4">
        <v>50202010</v>
      </c>
      <c r="C298" s="6">
        <v>75000</v>
      </c>
      <c r="D298" s="6">
        <v>37500</v>
      </c>
      <c r="E298" s="6">
        <v>37000</v>
      </c>
      <c r="F298" s="6">
        <f t="shared" si="28"/>
        <v>37500</v>
      </c>
      <c r="G298" s="6">
        <f t="shared" si="28"/>
        <v>500</v>
      </c>
    </row>
    <row r="299" spans="1:7" x14ac:dyDescent="0.25">
      <c r="A299" s="2" t="s">
        <v>58</v>
      </c>
      <c r="B299" s="4">
        <v>50203010</v>
      </c>
      <c r="C299" s="6">
        <v>15000</v>
      </c>
      <c r="D299" s="6">
        <v>7500</v>
      </c>
      <c r="E299" s="6">
        <v>7132</v>
      </c>
      <c r="F299" s="6">
        <f t="shared" si="28"/>
        <v>7500</v>
      </c>
      <c r="G299" s="6">
        <f t="shared" si="28"/>
        <v>368</v>
      </c>
    </row>
    <row r="300" spans="1:7" x14ac:dyDescent="0.25">
      <c r="A300" s="2" t="s">
        <v>74</v>
      </c>
      <c r="B300" s="4">
        <v>50203090</v>
      </c>
      <c r="C300" s="6">
        <v>550000</v>
      </c>
      <c r="D300" s="6">
        <v>275000</v>
      </c>
      <c r="E300" s="6">
        <v>201376.5</v>
      </c>
      <c r="F300" s="6">
        <f t="shared" si="28"/>
        <v>275000</v>
      </c>
      <c r="G300" s="6">
        <f t="shared" si="28"/>
        <v>73623.5</v>
      </c>
    </row>
    <row r="301" spans="1:7" x14ac:dyDescent="0.25">
      <c r="A301" s="2" t="s">
        <v>62</v>
      </c>
      <c r="B301" s="4">
        <v>50203990</v>
      </c>
      <c r="C301" s="6">
        <v>5000</v>
      </c>
      <c r="D301" s="6">
        <v>2500</v>
      </c>
      <c r="E301" s="6">
        <v>2430</v>
      </c>
      <c r="F301" s="6">
        <f t="shared" si="28"/>
        <v>2500</v>
      </c>
      <c r="G301" s="6">
        <f t="shared" si="28"/>
        <v>70</v>
      </c>
    </row>
    <row r="302" spans="1:7" x14ac:dyDescent="0.25">
      <c r="B302" s="4"/>
    </row>
    <row r="303" spans="1:7" x14ac:dyDescent="0.25">
      <c r="A303" s="12" t="s">
        <v>717</v>
      </c>
      <c r="B303" s="4"/>
      <c r="C303" s="1">
        <f>SUM(C304:C308)</f>
        <v>695000</v>
      </c>
      <c r="D303" s="1">
        <f t="shared" ref="D303" si="49">SUM(D304:D308)</f>
        <v>347500</v>
      </c>
      <c r="E303" s="1">
        <f t="shared" ref="E303" si="50">SUM(E304:E308)</f>
        <v>255153.25</v>
      </c>
      <c r="F303" s="1">
        <f t="shared" ref="F303" si="51">SUM(F304:F308)</f>
        <v>347500</v>
      </c>
      <c r="G303" s="1">
        <f t="shared" ref="G303" si="52">SUM(G304:G308)</f>
        <v>92346.75</v>
      </c>
    </row>
    <row r="304" spans="1:7" x14ac:dyDescent="0.25">
      <c r="A304" s="2" t="s">
        <v>56</v>
      </c>
      <c r="B304" s="4">
        <v>50201010</v>
      </c>
      <c r="C304" s="6">
        <v>50000</v>
      </c>
      <c r="D304" s="6">
        <v>25000</v>
      </c>
      <c r="E304" s="6">
        <v>15000</v>
      </c>
      <c r="F304" s="6">
        <f t="shared" si="28"/>
        <v>25000</v>
      </c>
      <c r="G304" s="6">
        <f t="shared" si="28"/>
        <v>10000</v>
      </c>
    </row>
    <row r="305" spans="1:7" x14ac:dyDescent="0.25">
      <c r="A305" s="2" t="s">
        <v>57</v>
      </c>
      <c r="B305" s="4">
        <v>50202010</v>
      </c>
      <c r="C305" s="6">
        <v>75000</v>
      </c>
      <c r="D305" s="6">
        <v>37500</v>
      </c>
      <c r="E305" s="6">
        <v>32061</v>
      </c>
      <c r="F305" s="6">
        <f t="shared" si="28"/>
        <v>37500</v>
      </c>
      <c r="G305" s="6">
        <f t="shared" si="28"/>
        <v>5439</v>
      </c>
    </row>
    <row r="306" spans="1:7" x14ac:dyDescent="0.25">
      <c r="A306" s="2" t="s">
        <v>58</v>
      </c>
      <c r="B306" s="4">
        <v>50203010</v>
      </c>
      <c r="C306" s="6">
        <v>15000</v>
      </c>
      <c r="D306" s="6">
        <v>7500</v>
      </c>
      <c r="E306" s="6">
        <v>7019</v>
      </c>
      <c r="F306" s="6">
        <f t="shared" si="28"/>
        <v>7500</v>
      </c>
      <c r="G306" s="6">
        <f t="shared" si="28"/>
        <v>481</v>
      </c>
    </row>
    <row r="307" spans="1:7" x14ac:dyDescent="0.25">
      <c r="A307" s="2" t="s">
        <v>74</v>
      </c>
      <c r="B307" s="4">
        <v>50203090</v>
      </c>
      <c r="C307" s="6">
        <v>550000</v>
      </c>
      <c r="D307" s="6">
        <v>275000</v>
      </c>
      <c r="E307" s="6">
        <v>199318.25</v>
      </c>
      <c r="F307" s="6">
        <f t="shared" si="28"/>
        <v>275000</v>
      </c>
      <c r="G307" s="6">
        <f t="shared" si="28"/>
        <v>75681.75</v>
      </c>
    </row>
    <row r="308" spans="1:7" x14ac:dyDescent="0.25">
      <c r="A308" s="2" t="s">
        <v>62</v>
      </c>
      <c r="B308" s="4">
        <v>50203990</v>
      </c>
      <c r="C308" s="6">
        <v>5000</v>
      </c>
      <c r="D308" s="6">
        <v>2500</v>
      </c>
      <c r="E308" s="6">
        <v>1755</v>
      </c>
      <c r="F308" s="6">
        <f t="shared" si="28"/>
        <v>2500</v>
      </c>
      <c r="G308" s="6">
        <f t="shared" si="28"/>
        <v>745</v>
      </c>
    </row>
    <row r="309" spans="1:7" x14ac:dyDescent="0.25">
      <c r="B309" s="4"/>
    </row>
    <row r="310" spans="1:7" x14ac:dyDescent="0.25">
      <c r="A310" s="12" t="s">
        <v>718</v>
      </c>
      <c r="B310" s="4"/>
      <c r="C310" s="1">
        <f>SUM(C311:C315)</f>
        <v>695000</v>
      </c>
      <c r="D310" s="1">
        <f t="shared" ref="D310" si="53">SUM(D311:D315)</f>
        <v>347500</v>
      </c>
      <c r="E310" s="1">
        <f t="shared" ref="E310" si="54">SUM(E311:E315)</f>
        <v>252988.5</v>
      </c>
      <c r="F310" s="1">
        <f t="shared" ref="F310" si="55">SUM(F311:F315)</f>
        <v>347500</v>
      </c>
      <c r="G310" s="1">
        <f t="shared" ref="G310" si="56">SUM(G311:G315)</f>
        <v>94511.5</v>
      </c>
    </row>
    <row r="311" spans="1:7" x14ac:dyDescent="0.25">
      <c r="A311" s="2" t="s">
        <v>56</v>
      </c>
      <c r="B311" s="4">
        <v>50201010</v>
      </c>
      <c r="C311" s="6">
        <v>50000</v>
      </c>
      <c r="D311" s="6">
        <v>25000</v>
      </c>
      <c r="E311" s="6">
        <v>25000</v>
      </c>
      <c r="F311" s="6">
        <f t="shared" si="28"/>
        <v>25000</v>
      </c>
      <c r="G311" s="6">
        <f t="shared" si="28"/>
        <v>0</v>
      </c>
    </row>
    <row r="312" spans="1:7" x14ac:dyDescent="0.25">
      <c r="A312" s="2" t="s">
        <v>57</v>
      </c>
      <c r="B312" s="4">
        <v>50202010</v>
      </c>
      <c r="C312" s="6">
        <v>75000</v>
      </c>
      <c r="D312" s="6">
        <v>37500</v>
      </c>
      <c r="E312" s="6">
        <v>37500</v>
      </c>
      <c r="F312" s="6">
        <f t="shared" si="28"/>
        <v>37500</v>
      </c>
      <c r="G312" s="6">
        <f t="shared" si="28"/>
        <v>0</v>
      </c>
    </row>
    <row r="313" spans="1:7" x14ac:dyDescent="0.25">
      <c r="A313" s="2" t="s">
        <v>58</v>
      </c>
      <c r="B313" s="4">
        <v>50203010</v>
      </c>
      <c r="C313" s="6">
        <v>15000</v>
      </c>
      <c r="D313" s="6">
        <v>7500</v>
      </c>
      <c r="E313" s="6">
        <v>7122</v>
      </c>
      <c r="F313" s="6">
        <f t="shared" si="28"/>
        <v>7500</v>
      </c>
      <c r="G313" s="6">
        <f t="shared" si="28"/>
        <v>378</v>
      </c>
    </row>
    <row r="314" spans="1:7" x14ac:dyDescent="0.25">
      <c r="A314" s="2" t="s">
        <v>74</v>
      </c>
      <c r="B314" s="4">
        <v>50203090</v>
      </c>
      <c r="C314" s="6">
        <v>550000</v>
      </c>
      <c r="D314" s="6">
        <v>275000</v>
      </c>
      <c r="E314" s="6">
        <v>180954.5</v>
      </c>
      <c r="F314" s="6">
        <f t="shared" si="28"/>
        <v>275000</v>
      </c>
      <c r="G314" s="6">
        <f t="shared" si="28"/>
        <v>94045.5</v>
      </c>
    </row>
    <row r="315" spans="1:7" x14ac:dyDescent="0.25">
      <c r="A315" s="2" t="s">
        <v>62</v>
      </c>
      <c r="B315" s="4">
        <v>50203990</v>
      </c>
      <c r="C315" s="6">
        <v>5000</v>
      </c>
      <c r="D315" s="6">
        <v>2500</v>
      </c>
      <c r="E315" s="6">
        <v>2412</v>
      </c>
      <c r="F315" s="6">
        <f t="shared" si="28"/>
        <v>2500</v>
      </c>
      <c r="G315" s="6">
        <f t="shared" si="28"/>
        <v>88</v>
      </c>
    </row>
    <row r="316" spans="1:7" x14ac:dyDescent="0.25">
      <c r="B316" s="4"/>
    </row>
    <row r="317" spans="1:7" x14ac:dyDescent="0.25">
      <c r="A317" s="12" t="s">
        <v>719</v>
      </c>
      <c r="B317" s="4"/>
      <c r="C317" s="1">
        <f>SUM(C318:C322)</f>
        <v>695000</v>
      </c>
      <c r="D317" s="1">
        <f t="shared" ref="D317" si="57">SUM(D318:D322)</f>
        <v>347500</v>
      </c>
      <c r="E317" s="1">
        <f t="shared" ref="E317" si="58">SUM(E318:E322)</f>
        <v>221165.77</v>
      </c>
      <c r="F317" s="1">
        <f t="shared" ref="F317" si="59">SUM(F318:F322)</f>
        <v>347500</v>
      </c>
      <c r="G317" s="1">
        <f t="shared" ref="G317" si="60">SUM(G318:G322)</f>
        <v>126334.23000000001</v>
      </c>
    </row>
    <row r="318" spans="1:7" x14ac:dyDescent="0.25">
      <c r="A318" s="2" t="s">
        <v>56</v>
      </c>
      <c r="B318" s="4">
        <v>50201010</v>
      </c>
      <c r="C318" s="6">
        <v>50000</v>
      </c>
      <c r="D318" s="6">
        <v>25000</v>
      </c>
      <c r="E318" s="6">
        <v>14760</v>
      </c>
      <c r="F318" s="6">
        <f t="shared" si="28"/>
        <v>25000</v>
      </c>
      <c r="G318" s="6">
        <f t="shared" si="28"/>
        <v>10240</v>
      </c>
    </row>
    <row r="319" spans="1:7" x14ac:dyDescent="0.25">
      <c r="A319" s="2" t="s">
        <v>57</v>
      </c>
      <c r="B319" s="4">
        <v>50202010</v>
      </c>
      <c r="C319" s="6">
        <v>75000</v>
      </c>
      <c r="D319" s="6">
        <v>37500</v>
      </c>
      <c r="E319" s="6">
        <v>17000</v>
      </c>
      <c r="F319" s="6">
        <f t="shared" si="28"/>
        <v>37500</v>
      </c>
      <c r="G319" s="6">
        <f t="shared" si="28"/>
        <v>20500</v>
      </c>
    </row>
    <row r="320" spans="1:7" x14ac:dyDescent="0.25">
      <c r="A320" s="2" t="s">
        <v>58</v>
      </c>
      <c r="B320" s="4">
        <v>50203010</v>
      </c>
      <c r="C320" s="6">
        <v>15000</v>
      </c>
      <c r="D320" s="6">
        <v>7500</v>
      </c>
      <c r="E320" s="6">
        <v>6884</v>
      </c>
      <c r="F320" s="6">
        <f t="shared" si="28"/>
        <v>7500</v>
      </c>
      <c r="G320" s="6">
        <f t="shared" si="28"/>
        <v>616</v>
      </c>
    </row>
    <row r="321" spans="1:7" x14ac:dyDescent="0.25">
      <c r="A321" s="2" t="s">
        <v>74</v>
      </c>
      <c r="B321" s="4">
        <v>50203090</v>
      </c>
      <c r="C321" s="6">
        <v>550000</v>
      </c>
      <c r="D321" s="6">
        <v>275000</v>
      </c>
      <c r="E321" s="6">
        <v>180402.77</v>
      </c>
      <c r="F321" s="6">
        <f t="shared" si="28"/>
        <v>275000</v>
      </c>
      <c r="G321" s="6">
        <f t="shared" si="28"/>
        <v>94597.23000000001</v>
      </c>
    </row>
    <row r="322" spans="1:7" x14ac:dyDescent="0.25">
      <c r="A322" s="2" t="s">
        <v>62</v>
      </c>
      <c r="B322" s="4">
        <v>50203990</v>
      </c>
      <c r="C322" s="6">
        <v>5000</v>
      </c>
      <c r="D322" s="6">
        <v>2500</v>
      </c>
      <c r="E322" s="6">
        <v>2119</v>
      </c>
      <c r="F322" s="6">
        <f t="shared" si="28"/>
        <v>2500</v>
      </c>
      <c r="G322" s="6">
        <f t="shared" si="28"/>
        <v>381</v>
      </c>
    </row>
    <row r="323" spans="1:7" x14ac:dyDescent="0.25">
      <c r="B323" s="4"/>
    </row>
    <row r="324" spans="1:7" x14ac:dyDescent="0.25">
      <c r="A324" s="12" t="s">
        <v>720</v>
      </c>
      <c r="B324" s="4"/>
      <c r="C324" s="1">
        <f>SUM(C325:C329)</f>
        <v>695000</v>
      </c>
      <c r="D324" s="1">
        <f t="shared" ref="D324" si="61">SUM(D325:D329)</f>
        <v>347500</v>
      </c>
      <c r="E324" s="1">
        <f t="shared" ref="E324" si="62">SUM(E325:E329)</f>
        <v>99001.35</v>
      </c>
      <c r="F324" s="1">
        <f t="shared" ref="F324" si="63">SUM(F325:F329)</f>
        <v>347500</v>
      </c>
      <c r="G324" s="1">
        <f t="shared" ref="G324" si="64">SUM(G325:G329)</f>
        <v>248498.65</v>
      </c>
    </row>
    <row r="325" spans="1:7" x14ac:dyDescent="0.25">
      <c r="A325" s="2" t="s">
        <v>56</v>
      </c>
      <c r="B325" s="4">
        <v>50201010</v>
      </c>
      <c r="C325" s="6">
        <v>50000</v>
      </c>
      <c r="D325" s="6">
        <v>25000</v>
      </c>
      <c r="E325" s="6">
        <v>17140</v>
      </c>
      <c r="F325" s="6">
        <f t="shared" si="28"/>
        <v>25000</v>
      </c>
      <c r="G325" s="6">
        <f t="shared" si="28"/>
        <v>7860</v>
      </c>
    </row>
    <row r="326" spans="1:7" x14ac:dyDescent="0.25">
      <c r="A326" s="2" t="s">
        <v>57</v>
      </c>
      <c r="B326" s="4">
        <v>50202010</v>
      </c>
      <c r="C326" s="6">
        <v>75000</v>
      </c>
      <c r="D326" s="6">
        <v>37500</v>
      </c>
      <c r="E326" s="6">
        <v>29960</v>
      </c>
      <c r="F326" s="6">
        <f t="shared" si="28"/>
        <v>37500</v>
      </c>
      <c r="G326" s="6">
        <f t="shared" si="28"/>
        <v>7540</v>
      </c>
    </row>
    <row r="327" spans="1:7" x14ac:dyDescent="0.25">
      <c r="A327" s="2" t="s">
        <v>58</v>
      </c>
      <c r="B327" s="4">
        <v>50203010</v>
      </c>
      <c r="C327" s="6">
        <v>15000</v>
      </c>
      <c r="D327" s="6">
        <v>7500</v>
      </c>
      <c r="E327" s="6">
        <v>7054</v>
      </c>
      <c r="F327" s="6">
        <f t="shared" si="28"/>
        <v>7500</v>
      </c>
      <c r="G327" s="6">
        <f t="shared" si="28"/>
        <v>446</v>
      </c>
    </row>
    <row r="328" spans="1:7" x14ac:dyDescent="0.25">
      <c r="A328" s="2" t="s">
        <v>74</v>
      </c>
      <c r="B328" s="4">
        <v>50203090</v>
      </c>
      <c r="C328" s="6">
        <v>550000</v>
      </c>
      <c r="D328" s="6">
        <v>275000</v>
      </c>
      <c r="E328" s="6">
        <v>42427.35</v>
      </c>
      <c r="F328" s="6">
        <f t="shared" si="28"/>
        <v>275000</v>
      </c>
      <c r="G328" s="6">
        <f t="shared" si="28"/>
        <v>232572.65</v>
      </c>
    </row>
    <row r="329" spans="1:7" x14ac:dyDescent="0.25">
      <c r="A329" s="2" t="s">
        <v>62</v>
      </c>
      <c r="B329" s="4">
        <v>50203990</v>
      </c>
      <c r="C329" s="6">
        <v>5000</v>
      </c>
      <c r="D329" s="6">
        <v>2500</v>
      </c>
      <c r="E329" s="6">
        <v>2420</v>
      </c>
      <c r="F329" s="6">
        <f t="shared" si="28"/>
        <v>2500</v>
      </c>
      <c r="G329" s="6">
        <f t="shared" si="28"/>
        <v>80</v>
      </c>
    </row>
    <row r="330" spans="1:7" x14ac:dyDescent="0.25">
      <c r="B330" s="4"/>
    </row>
    <row r="331" spans="1:7" s="3" customFormat="1" x14ac:dyDescent="0.25">
      <c r="A331" s="3" t="s">
        <v>106</v>
      </c>
      <c r="B331" s="5"/>
      <c r="C331" s="1">
        <v>120000</v>
      </c>
      <c r="D331" s="1">
        <v>70000</v>
      </c>
      <c r="E331" s="1">
        <v>17990</v>
      </c>
      <c r="F331" s="1">
        <f t="shared" si="28"/>
        <v>50000</v>
      </c>
      <c r="G331" s="1">
        <f t="shared" si="28"/>
        <v>52010</v>
      </c>
    </row>
    <row r="332" spans="1:7" x14ac:dyDescent="0.25">
      <c r="A332" s="2" t="s">
        <v>56</v>
      </c>
      <c r="B332" s="4">
        <v>50201010</v>
      </c>
      <c r="C332" s="6">
        <v>50000</v>
      </c>
      <c r="D332" s="6">
        <v>25000</v>
      </c>
      <c r="E332" s="6">
        <v>0</v>
      </c>
      <c r="F332" s="6">
        <f t="shared" si="28"/>
        <v>25000</v>
      </c>
      <c r="G332" s="6">
        <f t="shared" si="28"/>
        <v>25000</v>
      </c>
    </row>
    <row r="333" spans="1:7" x14ac:dyDescent="0.25">
      <c r="A333" s="2" t="s">
        <v>57</v>
      </c>
      <c r="B333" s="4">
        <v>50202010</v>
      </c>
      <c r="C333" s="6">
        <v>50000</v>
      </c>
      <c r="D333" s="6">
        <v>25000</v>
      </c>
      <c r="E333" s="6">
        <v>0</v>
      </c>
      <c r="F333" s="6">
        <f t="shared" si="28"/>
        <v>25000</v>
      </c>
      <c r="G333" s="6">
        <f t="shared" si="28"/>
        <v>25000</v>
      </c>
    </row>
    <row r="334" spans="1:7" x14ac:dyDescent="0.25">
      <c r="A334" s="2" t="s">
        <v>58</v>
      </c>
      <c r="B334" s="4">
        <v>50203010</v>
      </c>
      <c r="C334" s="6">
        <v>20000</v>
      </c>
      <c r="D334" s="6">
        <v>20000</v>
      </c>
      <c r="E334" s="6">
        <v>17990</v>
      </c>
      <c r="F334" s="6">
        <f t="shared" si="28"/>
        <v>0</v>
      </c>
      <c r="G334" s="6">
        <f t="shared" si="28"/>
        <v>2010</v>
      </c>
    </row>
    <row r="335" spans="1:7" x14ac:dyDescent="0.25">
      <c r="B335" s="4"/>
    </row>
    <row r="336" spans="1:7" s="3" customFormat="1" x14ac:dyDescent="0.25">
      <c r="A336" s="3" t="s">
        <v>107</v>
      </c>
      <c r="B336" s="5"/>
      <c r="C336" s="1">
        <v>500000</v>
      </c>
      <c r="D336" s="1">
        <v>500000</v>
      </c>
      <c r="E336" s="1">
        <v>251796</v>
      </c>
      <c r="F336" s="1">
        <f t="shared" si="28"/>
        <v>0</v>
      </c>
      <c r="G336" s="1">
        <f t="shared" si="28"/>
        <v>248204</v>
      </c>
    </row>
    <row r="337" spans="1:7" x14ac:dyDescent="0.25">
      <c r="A337" s="2" t="s">
        <v>58</v>
      </c>
      <c r="B337" s="4">
        <v>50203010</v>
      </c>
      <c r="C337" s="6">
        <v>5000</v>
      </c>
      <c r="D337" s="6">
        <v>5000</v>
      </c>
      <c r="E337" s="6">
        <v>5000</v>
      </c>
      <c r="F337" s="6">
        <f t="shared" si="28"/>
        <v>0</v>
      </c>
      <c r="G337" s="6">
        <f t="shared" si="28"/>
        <v>0</v>
      </c>
    </row>
    <row r="338" spans="1:7" x14ac:dyDescent="0.25">
      <c r="A338" s="2" t="s">
        <v>62</v>
      </c>
      <c r="B338" s="4">
        <v>50203990</v>
      </c>
      <c r="C338" s="6">
        <v>5000</v>
      </c>
      <c r="D338" s="6">
        <v>5000</v>
      </c>
      <c r="E338" s="6">
        <v>4716</v>
      </c>
      <c r="F338" s="6">
        <f t="shared" si="28"/>
        <v>0</v>
      </c>
      <c r="G338" s="6">
        <f t="shared" si="28"/>
        <v>284</v>
      </c>
    </row>
    <row r="339" spans="1:7" x14ac:dyDescent="0.25">
      <c r="A339" s="2" t="s">
        <v>76</v>
      </c>
      <c r="B339" s="4">
        <v>50299030</v>
      </c>
      <c r="C339" s="6">
        <v>490000</v>
      </c>
      <c r="D339" s="6">
        <v>490000</v>
      </c>
      <c r="E339" s="6">
        <v>242080</v>
      </c>
      <c r="F339" s="6">
        <f t="shared" si="28"/>
        <v>0</v>
      </c>
      <c r="G339" s="6">
        <f t="shared" si="28"/>
        <v>247920</v>
      </c>
    </row>
    <row r="340" spans="1:7" x14ac:dyDescent="0.25">
      <c r="B340" s="4"/>
    </row>
    <row r="341" spans="1:7" x14ac:dyDescent="0.25">
      <c r="A341" s="3" t="s">
        <v>108</v>
      </c>
      <c r="B341" s="5">
        <v>1031</v>
      </c>
      <c r="C341" s="1">
        <v>96360655</v>
      </c>
      <c r="D341" s="1">
        <v>93947405</v>
      </c>
      <c r="E341" s="1">
        <v>40423915.340000004</v>
      </c>
      <c r="F341" s="1">
        <f t="shared" si="28"/>
        <v>2413250</v>
      </c>
      <c r="G341" s="1">
        <f t="shared" si="28"/>
        <v>53523489.659999996</v>
      </c>
    </row>
    <row r="342" spans="1:7" s="3" customFormat="1" x14ac:dyDescent="0.25">
      <c r="A342" s="3" t="s">
        <v>21</v>
      </c>
      <c r="B342" s="5">
        <v>100</v>
      </c>
      <c r="C342" s="1">
        <v>63152560</v>
      </c>
      <c r="D342" s="1">
        <v>63152560</v>
      </c>
      <c r="E342" s="1">
        <v>23161294.41</v>
      </c>
      <c r="F342" s="1">
        <f t="shared" si="28"/>
        <v>0</v>
      </c>
      <c r="G342" s="1">
        <f t="shared" si="28"/>
        <v>39991265.590000004</v>
      </c>
    </row>
    <row r="343" spans="1:7" x14ac:dyDescent="0.25">
      <c r="A343" s="2" t="s">
        <v>22</v>
      </c>
      <c r="B343" s="4">
        <v>50101010</v>
      </c>
      <c r="C343" s="6">
        <v>42177960</v>
      </c>
      <c r="D343" s="6">
        <v>42177960</v>
      </c>
      <c r="E343" s="6">
        <v>15488332.58</v>
      </c>
      <c r="F343" s="6">
        <f t="shared" si="28"/>
        <v>0</v>
      </c>
      <c r="G343" s="6">
        <f t="shared" si="28"/>
        <v>26689627.420000002</v>
      </c>
    </row>
    <row r="344" spans="1:7" x14ac:dyDescent="0.25">
      <c r="A344" s="2" t="s">
        <v>24</v>
      </c>
      <c r="B344" s="4">
        <v>50102010</v>
      </c>
      <c r="C344" s="6">
        <v>2664000</v>
      </c>
      <c r="D344" s="6">
        <v>2664000</v>
      </c>
      <c r="E344" s="6">
        <v>993120.86</v>
      </c>
      <c r="F344" s="6">
        <f t="shared" ref="F344:G404" si="65">C344-D344</f>
        <v>0</v>
      </c>
      <c r="G344" s="6">
        <f t="shared" si="65"/>
        <v>1670879.1400000001</v>
      </c>
    </row>
    <row r="345" spans="1:7" x14ac:dyDescent="0.25">
      <c r="A345" s="2" t="s">
        <v>25</v>
      </c>
      <c r="B345" s="4">
        <v>50102020</v>
      </c>
      <c r="C345" s="6">
        <v>216000</v>
      </c>
      <c r="D345" s="6">
        <v>216000</v>
      </c>
      <c r="E345" s="6">
        <v>91000</v>
      </c>
      <c r="F345" s="6">
        <f t="shared" si="65"/>
        <v>0</v>
      </c>
      <c r="G345" s="6">
        <f t="shared" si="65"/>
        <v>125000</v>
      </c>
    </row>
    <row r="346" spans="1:7" x14ac:dyDescent="0.25">
      <c r="A346" s="2" t="s">
        <v>26</v>
      </c>
      <c r="B346" s="4">
        <v>50102030</v>
      </c>
      <c r="C346" s="6">
        <v>216000</v>
      </c>
      <c r="D346" s="6">
        <v>216000</v>
      </c>
      <c r="E346" s="6">
        <v>42500</v>
      </c>
      <c r="F346" s="6">
        <f t="shared" si="65"/>
        <v>0</v>
      </c>
      <c r="G346" s="6">
        <f t="shared" si="65"/>
        <v>173500</v>
      </c>
    </row>
    <row r="347" spans="1:7" x14ac:dyDescent="0.25">
      <c r="A347" s="2" t="s">
        <v>27</v>
      </c>
      <c r="B347" s="4">
        <v>50102040</v>
      </c>
      <c r="C347" s="6">
        <v>777000</v>
      </c>
      <c r="D347" s="6">
        <v>777000</v>
      </c>
      <c r="E347" s="6">
        <v>567000</v>
      </c>
      <c r="F347" s="6">
        <f t="shared" si="65"/>
        <v>0</v>
      </c>
      <c r="G347" s="6">
        <f t="shared" si="65"/>
        <v>210000</v>
      </c>
    </row>
    <row r="348" spans="1:7" x14ac:dyDescent="0.25">
      <c r="A348" s="2" t="s">
        <v>109</v>
      </c>
      <c r="B348" s="4">
        <v>50102050</v>
      </c>
      <c r="C348" s="6">
        <v>36000</v>
      </c>
      <c r="D348" s="6">
        <v>36000</v>
      </c>
      <c r="E348" s="6">
        <v>4100</v>
      </c>
      <c r="F348" s="6">
        <f t="shared" si="65"/>
        <v>0</v>
      </c>
      <c r="G348" s="6">
        <f t="shared" si="65"/>
        <v>31900</v>
      </c>
    </row>
    <row r="349" spans="1:7" x14ac:dyDescent="0.25">
      <c r="A349" s="2" t="s">
        <v>110</v>
      </c>
      <c r="B349" s="4">
        <v>50102060</v>
      </c>
      <c r="C349" s="6">
        <v>3600</v>
      </c>
      <c r="D349" s="6">
        <v>3600</v>
      </c>
      <c r="E349" s="6">
        <v>620.45000000000005</v>
      </c>
      <c r="F349" s="6">
        <f t="shared" si="65"/>
        <v>0</v>
      </c>
      <c r="G349" s="6">
        <f t="shared" si="65"/>
        <v>2979.55</v>
      </c>
    </row>
    <row r="350" spans="1:7" x14ac:dyDescent="0.25">
      <c r="A350" s="2" t="s">
        <v>111</v>
      </c>
      <c r="B350" s="4">
        <v>50102110</v>
      </c>
      <c r="C350" s="6">
        <v>241278</v>
      </c>
      <c r="D350" s="6">
        <v>241278</v>
      </c>
      <c r="E350" s="6">
        <v>48391.98</v>
      </c>
      <c r="F350" s="6">
        <f t="shared" si="65"/>
        <v>0</v>
      </c>
      <c r="G350" s="6">
        <f t="shared" si="65"/>
        <v>192886.02</v>
      </c>
    </row>
    <row r="351" spans="1:7" x14ac:dyDescent="0.25">
      <c r="A351" s="2" t="s">
        <v>29</v>
      </c>
      <c r="B351" s="4">
        <v>50102120</v>
      </c>
      <c r="C351" s="6">
        <v>80000</v>
      </c>
      <c r="D351" s="6">
        <v>80000</v>
      </c>
      <c r="E351" s="6">
        <v>35000</v>
      </c>
      <c r="F351" s="6">
        <f t="shared" si="65"/>
        <v>0</v>
      </c>
      <c r="G351" s="6">
        <f t="shared" si="65"/>
        <v>45000</v>
      </c>
    </row>
    <row r="352" spans="1:7" x14ac:dyDescent="0.25">
      <c r="A352" s="2" t="s">
        <v>30</v>
      </c>
      <c r="B352" s="4">
        <v>50102130</v>
      </c>
      <c r="C352" s="6">
        <v>1315000</v>
      </c>
      <c r="D352" s="6">
        <v>1315000</v>
      </c>
      <c r="E352" s="6">
        <v>388235.22</v>
      </c>
      <c r="F352" s="6">
        <f t="shared" si="65"/>
        <v>0</v>
      </c>
      <c r="G352" s="6">
        <f t="shared" si="65"/>
        <v>926764.78</v>
      </c>
    </row>
    <row r="353" spans="1:7" x14ac:dyDescent="0.25">
      <c r="A353" s="2" t="s">
        <v>31</v>
      </c>
      <c r="B353" s="4">
        <v>50102140</v>
      </c>
      <c r="C353" s="6">
        <v>3514830</v>
      </c>
      <c r="D353" s="6">
        <v>3514830</v>
      </c>
      <c r="E353" s="6">
        <v>0</v>
      </c>
      <c r="F353" s="6">
        <f t="shared" si="65"/>
        <v>0</v>
      </c>
      <c r="G353" s="6">
        <f t="shared" si="65"/>
        <v>3514830</v>
      </c>
    </row>
    <row r="354" spans="1:7" x14ac:dyDescent="0.25">
      <c r="A354" s="2" t="s">
        <v>32</v>
      </c>
      <c r="B354" s="4">
        <v>50102150</v>
      </c>
      <c r="C354" s="6">
        <v>555000</v>
      </c>
      <c r="D354" s="6">
        <v>555000</v>
      </c>
      <c r="E354" s="6">
        <v>0</v>
      </c>
      <c r="F354" s="6">
        <f t="shared" si="65"/>
        <v>0</v>
      </c>
      <c r="G354" s="6">
        <f t="shared" si="65"/>
        <v>555000</v>
      </c>
    </row>
    <row r="355" spans="1:7" x14ac:dyDescent="0.25">
      <c r="A355" s="2" t="s">
        <v>33</v>
      </c>
      <c r="B355" s="4">
        <v>50102990</v>
      </c>
      <c r="C355" s="6">
        <v>3514830</v>
      </c>
      <c r="D355" s="6">
        <v>3514830</v>
      </c>
      <c r="E355" s="6">
        <v>2535553</v>
      </c>
      <c r="F355" s="6">
        <f t="shared" si="65"/>
        <v>0</v>
      </c>
      <c r="G355" s="6">
        <f t="shared" si="65"/>
        <v>979277</v>
      </c>
    </row>
    <row r="356" spans="1:7" x14ac:dyDescent="0.25">
      <c r="A356" s="2" t="s">
        <v>34</v>
      </c>
      <c r="B356" s="4">
        <v>50102990</v>
      </c>
      <c r="C356" s="6">
        <v>777000</v>
      </c>
      <c r="D356" s="6">
        <v>777000</v>
      </c>
      <c r="E356" s="6">
        <v>567000</v>
      </c>
      <c r="F356" s="6">
        <f t="shared" si="65"/>
        <v>0</v>
      </c>
      <c r="G356" s="6">
        <f t="shared" si="65"/>
        <v>210000</v>
      </c>
    </row>
    <row r="357" spans="1:7" x14ac:dyDescent="0.25">
      <c r="A357" s="2" t="s">
        <v>35</v>
      </c>
      <c r="B357" s="4">
        <v>50103010</v>
      </c>
      <c r="C357" s="6">
        <v>5061356</v>
      </c>
      <c r="D357" s="6">
        <v>5061356</v>
      </c>
      <c r="E357" s="6">
        <v>1858750.17</v>
      </c>
      <c r="F357" s="6">
        <f t="shared" si="65"/>
        <v>0</v>
      </c>
      <c r="G357" s="6">
        <f t="shared" si="65"/>
        <v>3202605.83</v>
      </c>
    </row>
    <row r="358" spans="1:7" x14ac:dyDescent="0.25">
      <c r="A358" s="2" t="s">
        <v>36</v>
      </c>
      <c r="B358" s="4">
        <v>50103020</v>
      </c>
      <c r="C358" s="6">
        <v>266400</v>
      </c>
      <c r="D358" s="6">
        <v>266400</v>
      </c>
      <c r="E358" s="6">
        <v>100211.51</v>
      </c>
      <c r="F358" s="6">
        <f t="shared" si="65"/>
        <v>0</v>
      </c>
      <c r="G358" s="6">
        <f t="shared" si="65"/>
        <v>166188.49</v>
      </c>
    </row>
    <row r="359" spans="1:7" x14ac:dyDescent="0.25">
      <c r="A359" s="2" t="s">
        <v>37</v>
      </c>
      <c r="B359" s="4">
        <v>50103030</v>
      </c>
      <c r="C359" s="6">
        <v>1048106</v>
      </c>
      <c r="D359" s="6">
        <v>1048106</v>
      </c>
      <c r="E359" s="6">
        <v>392678.64</v>
      </c>
      <c r="F359" s="6">
        <f t="shared" si="65"/>
        <v>0</v>
      </c>
      <c r="G359" s="6">
        <f t="shared" si="65"/>
        <v>655427.36</v>
      </c>
    </row>
    <row r="360" spans="1:7" x14ac:dyDescent="0.25">
      <c r="A360" s="2" t="s">
        <v>38</v>
      </c>
      <c r="B360" s="4">
        <v>50103040</v>
      </c>
      <c r="C360" s="6">
        <v>133200</v>
      </c>
      <c r="D360" s="6">
        <v>133200</v>
      </c>
      <c r="E360" s="6">
        <v>48800</v>
      </c>
      <c r="F360" s="6">
        <f t="shared" si="65"/>
        <v>0</v>
      </c>
      <c r="G360" s="6">
        <f t="shared" si="65"/>
        <v>84400</v>
      </c>
    </row>
    <row r="361" spans="1:7" x14ac:dyDescent="0.25">
      <c r="A361" s="2" t="s">
        <v>112</v>
      </c>
      <c r="B361" s="4">
        <v>50104990</v>
      </c>
      <c r="C361" s="6">
        <v>555000</v>
      </c>
      <c r="D361" s="6">
        <v>555000</v>
      </c>
      <c r="E361" s="6">
        <v>0</v>
      </c>
      <c r="F361" s="6">
        <f t="shared" si="65"/>
        <v>0</v>
      </c>
      <c r="G361" s="6">
        <f t="shared" si="65"/>
        <v>555000</v>
      </c>
    </row>
    <row r="362" spans="1:7" x14ac:dyDescent="0.25">
      <c r="B362" s="4"/>
    </row>
    <row r="363" spans="1:7" s="3" customFormat="1" x14ac:dyDescent="0.25">
      <c r="A363" s="3" t="s">
        <v>40</v>
      </c>
      <c r="B363" s="5">
        <v>200</v>
      </c>
      <c r="C363" s="1">
        <v>31588095</v>
      </c>
      <c r="D363" s="1">
        <v>29174845</v>
      </c>
      <c r="E363" s="1">
        <v>17262620.93</v>
      </c>
      <c r="F363" s="1">
        <f t="shared" si="65"/>
        <v>2413250</v>
      </c>
      <c r="G363" s="1">
        <f t="shared" si="65"/>
        <v>11912224.07</v>
      </c>
    </row>
    <row r="364" spans="1:7" s="3" customFormat="1" x14ac:dyDescent="0.25">
      <c r="A364" s="12" t="s">
        <v>721</v>
      </c>
      <c r="B364" s="5"/>
      <c r="C364" s="1">
        <f>SUM(C365:C380)</f>
        <v>8487220</v>
      </c>
      <c r="D364" s="1">
        <f>SUM(D365:D380)</f>
        <v>8487220</v>
      </c>
      <c r="E364" s="1">
        <f>SUM(E365:E380)</f>
        <v>4759207.24</v>
      </c>
      <c r="F364" s="1">
        <f>SUM(F365:F380)</f>
        <v>0</v>
      </c>
      <c r="G364" s="1">
        <f>SUM(G365:G380)</f>
        <v>3728012.76</v>
      </c>
    </row>
    <row r="365" spans="1:7" s="3" customFormat="1" x14ac:dyDescent="0.25">
      <c r="A365" s="2" t="s">
        <v>56</v>
      </c>
      <c r="B365" s="4">
        <v>50201010</v>
      </c>
      <c r="C365" s="6">
        <f>1470000+200000</f>
        <v>1670000</v>
      </c>
      <c r="D365" s="6">
        <f>1470000+200000</f>
        <v>1670000</v>
      </c>
      <c r="E365" s="6">
        <f>469008.08+167040</f>
        <v>636048.08000000007</v>
      </c>
      <c r="F365" s="6">
        <f t="shared" ref="F365:F380" si="66">C365-D365</f>
        <v>0</v>
      </c>
      <c r="G365" s="6">
        <f t="shared" ref="G365:G380" si="67">D365-E365</f>
        <v>1033951.9199999999</v>
      </c>
    </row>
    <row r="366" spans="1:7" x14ac:dyDescent="0.25">
      <c r="A366" s="2" t="s">
        <v>57</v>
      </c>
      <c r="B366" s="4">
        <v>50202010</v>
      </c>
      <c r="C366" s="6">
        <f>180000+100000</f>
        <v>280000</v>
      </c>
      <c r="D366" s="6">
        <f>180000+100000</f>
        <v>280000</v>
      </c>
      <c r="E366" s="6">
        <f>169280+76000</f>
        <v>245280</v>
      </c>
      <c r="F366" s="6">
        <f t="shared" si="66"/>
        <v>0</v>
      </c>
      <c r="G366" s="6">
        <f t="shared" si="67"/>
        <v>34720</v>
      </c>
    </row>
    <row r="367" spans="1:7" x14ac:dyDescent="0.25">
      <c r="A367" s="2" t="s">
        <v>58</v>
      </c>
      <c r="B367" s="4">
        <v>50203010</v>
      </c>
      <c r="C367" s="6">
        <v>150000</v>
      </c>
      <c r="D367" s="6">
        <v>150000</v>
      </c>
      <c r="E367" s="6">
        <v>0</v>
      </c>
      <c r="F367" s="6">
        <f t="shared" si="66"/>
        <v>0</v>
      </c>
      <c r="G367" s="6">
        <f t="shared" si="67"/>
        <v>150000</v>
      </c>
    </row>
    <row r="368" spans="1:7" x14ac:dyDescent="0.25">
      <c r="A368" s="2" t="s">
        <v>117</v>
      </c>
      <c r="B368" s="4">
        <v>50203010</v>
      </c>
      <c r="C368" s="6">
        <v>10500</v>
      </c>
      <c r="D368" s="6">
        <v>10500</v>
      </c>
      <c r="E368" s="6">
        <v>10401</v>
      </c>
      <c r="F368" s="6">
        <f t="shared" si="66"/>
        <v>0</v>
      </c>
      <c r="G368" s="6">
        <f t="shared" si="67"/>
        <v>99</v>
      </c>
    </row>
    <row r="369" spans="1:7" x14ac:dyDescent="0.25">
      <c r="A369" s="2" t="s">
        <v>74</v>
      </c>
      <c r="B369" s="4">
        <v>50203090</v>
      </c>
      <c r="C369" s="6">
        <v>5462720</v>
      </c>
      <c r="D369" s="6">
        <v>5462720</v>
      </c>
      <c r="E369" s="6">
        <v>3456748.79</v>
      </c>
      <c r="F369" s="6">
        <f t="shared" si="66"/>
        <v>0</v>
      </c>
      <c r="G369" s="6">
        <f t="shared" si="67"/>
        <v>2005971.21</v>
      </c>
    </row>
    <row r="370" spans="1:7" x14ac:dyDescent="0.25">
      <c r="A370" s="2" t="s">
        <v>61</v>
      </c>
      <c r="B370" s="4">
        <v>50203210</v>
      </c>
      <c r="C370" s="6">
        <v>77800</v>
      </c>
      <c r="D370" s="6">
        <v>77800</v>
      </c>
      <c r="E370" s="6">
        <v>38398</v>
      </c>
      <c r="F370" s="6">
        <f t="shared" si="66"/>
        <v>0</v>
      </c>
      <c r="G370" s="6">
        <f t="shared" si="67"/>
        <v>39402</v>
      </c>
    </row>
    <row r="371" spans="1:7" x14ac:dyDescent="0.25">
      <c r="A371" s="2" t="s">
        <v>113</v>
      </c>
      <c r="B371" s="4">
        <v>50203220</v>
      </c>
      <c r="C371" s="6">
        <v>24000</v>
      </c>
      <c r="D371" s="6">
        <v>24000</v>
      </c>
      <c r="E371" s="6">
        <v>0</v>
      </c>
      <c r="F371" s="6">
        <f t="shared" si="66"/>
        <v>0</v>
      </c>
      <c r="G371" s="6">
        <f t="shared" si="67"/>
        <v>24000</v>
      </c>
    </row>
    <row r="372" spans="1:7" x14ac:dyDescent="0.25">
      <c r="A372" s="2" t="s">
        <v>62</v>
      </c>
      <c r="B372" s="4">
        <v>50203990</v>
      </c>
      <c r="C372" s="6">
        <f>190200+100000</f>
        <v>290200</v>
      </c>
      <c r="D372" s="6">
        <f>190200+100000</f>
        <v>290200</v>
      </c>
      <c r="E372" s="6">
        <v>130400</v>
      </c>
      <c r="F372" s="6">
        <f t="shared" si="66"/>
        <v>0</v>
      </c>
      <c r="G372" s="6">
        <f t="shared" si="67"/>
        <v>159800</v>
      </c>
    </row>
    <row r="373" spans="1:7" x14ac:dyDescent="0.25">
      <c r="A373" s="2" t="s">
        <v>63</v>
      </c>
      <c r="B373" s="4">
        <v>50204010</v>
      </c>
      <c r="C373" s="6">
        <v>25000</v>
      </c>
      <c r="D373" s="6">
        <v>25000</v>
      </c>
      <c r="E373" s="6">
        <v>5400</v>
      </c>
      <c r="F373" s="6">
        <f t="shared" si="66"/>
        <v>0</v>
      </c>
      <c r="G373" s="6">
        <f t="shared" si="67"/>
        <v>19600</v>
      </c>
    </row>
    <row r="374" spans="1:7" x14ac:dyDescent="0.25">
      <c r="A374" s="2" t="s">
        <v>64</v>
      </c>
      <c r="B374" s="4">
        <v>50205010</v>
      </c>
      <c r="C374" s="6">
        <v>5000</v>
      </c>
      <c r="D374" s="6">
        <v>5000</v>
      </c>
      <c r="E374" s="6">
        <v>0</v>
      </c>
      <c r="F374" s="6">
        <f t="shared" si="66"/>
        <v>0</v>
      </c>
      <c r="G374" s="6">
        <f t="shared" si="67"/>
        <v>5000</v>
      </c>
    </row>
    <row r="375" spans="1:7" x14ac:dyDescent="0.25">
      <c r="A375" s="2" t="s">
        <v>114</v>
      </c>
      <c r="B375" s="4">
        <v>50205020</v>
      </c>
      <c r="C375" s="6">
        <v>64512</v>
      </c>
      <c r="D375" s="6">
        <v>64512</v>
      </c>
      <c r="E375" s="6">
        <v>29302.87</v>
      </c>
      <c r="F375" s="6">
        <f t="shared" si="66"/>
        <v>0</v>
      </c>
      <c r="G375" s="6">
        <f t="shared" si="67"/>
        <v>35209.130000000005</v>
      </c>
    </row>
    <row r="376" spans="1:7" x14ac:dyDescent="0.25">
      <c r="A376" s="2" t="s">
        <v>115</v>
      </c>
      <c r="B376" s="4">
        <v>50205020</v>
      </c>
      <c r="C376" s="6">
        <f>127488+50000</f>
        <v>177488</v>
      </c>
      <c r="D376" s="6">
        <f>127488+50000</f>
        <v>177488</v>
      </c>
      <c r="E376" s="6">
        <v>78500</v>
      </c>
      <c r="F376" s="6">
        <f t="shared" si="66"/>
        <v>0</v>
      </c>
      <c r="G376" s="6">
        <f t="shared" si="67"/>
        <v>98988</v>
      </c>
    </row>
    <row r="377" spans="1:7" x14ac:dyDescent="0.25">
      <c r="A377" s="2" t="s">
        <v>67</v>
      </c>
      <c r="B377" s="4">
        <v>50213050</v>
      </c>
      <c r="C377" s="6">
        <v>100000</v>
      </c>
      <c r="D377" s="6">
        <v>100000</v>
      </c>
      <c r="E377" s="6">
        <v>0</v>
      </c>
      <c r="F377" s="6">
        <f t="shared" si="66"/>
        <v>0</v>
      </c>
      <c r="G377" s="6">
        <f t="shared" si="67"/>
        <v>100000</v>
      </c>
    </row>
    <row r="378" spans="1:7" x14ac:dyDescent="0.25">
      <c r="A378" s="2" t="s">
        <v>51</v>
      </c>
      <c r="B378" s="4">
        <v>50216020</v>
      </c>
      <c r="C378" s="6">
        <v>35000</v>
      </c>
      <c r="D378" s="6">
        <v>35000</v>
      </c>
      <c r="E378" s="6">
        <v>21375</v>
      </c>
      <c r="F378" s="6">
        <f t="shared" si="66"/>
        <v>0</v>
      </c>
      <c r="G378" s="6">
        <f t="shared" si="67"/>
        <v>13625</v>
      </c>
    </row>
    <row r="379" spans="1:7" x14ac:dyDescent="0.25">
      <c r="A379" s="2" t="s">
        <v>75</v>
      </c>
      <c r="B379" s="4">
        <v>50299020</v>
      </c>
      <c r="C379" s="6">
        <v>15000</v>
      </c>
      <c r="D379" s="6">
        <v>15000</v>
      </c>
      <c r="E379" s="6">
        <v>7393.5</v>
      </c>
      <c r="F379" s="6">
        <f t="shared" si="66"/>
        <v>0</v>
      </c>
      <c r="G379" s="6">
        <f t="shared" si="67"/>
        <v>7606.5</v>
      </c>
    </row>
    <row r="380" spans="1:7" x14ac:dyDescent="0.25">
      <c r="A380" s="2" t="s">
        <v>76</v>
      </c>
      <c r="B380" s="4">
        <v>50299030</v>
      </c>
      <c r="C380" s="6">
        <v>100000</v>
      </c>
      <c r="D380" s="6">
        <v>100000</v>
      </c>
      <c r="E380" s="6">
        <v>99960</v>
      </c>
      <c r="F380" s="6">
        <f t="shared" si="66"/>
        <v>0</v>
      </c>
      <c r="G380" s="6">
        <f t="shared" si="67"/>
        <v>40</v>
      </c>
    </row>
    <row r="381" spans="1:7" x14ac:dyDescent="0.25">
      <c r="A381" s="12"/>
      <c r="B381" s="5"/>
      <c r="C381" s="1"/>
      <c r="D381" s="1"/>
      <c r="E381" s="1"/>
      <c r="F381" s="1"/>
      <c r="G381" s="1"/>
    </row>
    <row r="382" spans="1:7" x14ac:dyDescent="0.25">
      <c r="A382" s="12" t="s">
        <v>722</v>
      </c>
      <c r="B382" s="4"/>
      <c r="C382" s="1">
        <f>SUM(C383:C389)</f>
        <v>131250</v>
      </c>
      <c r="D382" s="1">
        <f t="shared" ref="D382:G382" si="68">SUM(D383:D389)</f>
        <v>131250</v>
      </c>
      <c r="E382" s="1">
        <f t="shared" si="68"/>
        <v>23963</v>
      </c>
      <c r="F382" s="1">
        <f t="shared" si="68"/>
        <v>0</v>
      </c>
      <c r="G382" s="1">
        <f t="shared" si="68"/>
        <v>107287</v>
      </c>
    </row>
    <row r="383" spans="1:7" x14ac:dyDescent="0.25">
      <c r="A383" s="2" t="s">
        <v>56</v>
      </c>
      <c r="B383" s="4">
        <v>50201010</v>
      </c>
      <c r="C383" s="6">
        <v>10000</v>
      </c>
      <c r="D383" s="6">
        <v>10000</v>
      </c>
      <c r="E383" s="6">
        <v>0</v>
      </c>
      <c r="F383" s="6">
        <f t="shared" si="65"/>
        <v>0</v>
      </c>
      <c r="G383" s="6">
        <f t="shared" si="65"/>
        <v>10000</v>
      </c>
    </row>
    <row r="384" spans="1:7" x14ac:dyDescent="0.25">
      <c r="A384" s="2" t="s">
        <v>57</v>
      </c>
      <c r="B384" s="4">
        <v>50202010</v>
      </c>
      <c r="C384" s="6">
        <v>15000</v>
      </c>
      <c r="D384" s="6">
        <v>15000</v>
      </c>
      <c r="E384" s="6">
        <v>10000</v>
      </c>
      <c r="F384" s="6">
        <f t="shared" si="65"/>
        <v>0</v>
      </c>
      <c r="G384" s="6">
        <f t="shared" si="65"/>
        <v>5000</v>
      </c>
    </row>
    <row r="385" spans="1:7" x14ac:dyDescent="0.25">
      <c r="A385" s="2" t="s">
        <v>58</v>
      </c>
      <c r="B385" s="4">
        <v>50203010</v>
      </c>
      <c r="C385" s="6">
        <v>40000</v>
      </c>
      <c r="D385" s="6">
        <v>40000</v>
      </c>
      <c r="E385" s="6">
        <v>0</v>
      </c>
      <c r="F385" s="6">
        <f t="shared" si="65"/>
        <v>0</v>
      </c>
      <c r="G385" s="6">
        <f t="shared" si="65"/>
        <v>40000</v>
      </c>
    </row>
    <row r="386" spans="1:7" x14ac:dyDescent="0.25">
      <c r="A386" s="2" t="s">
        <v>62</v>
      </c>
      <c r="B386" s="4">
        <v>50203990</v>
      </c>
      <c r="C386" s="6">
        <v>15000</v>
      </c>
      <c r="D386" s="6">
        <v>15000</v>
      </c>
      <c r="E386" s="6">
        <v>13963</v>
      </c>
      <c r="F386" s="6">
        <f t="shared" si="65"/>
        <v>0</v>
      </c>
      <c r="G386" s="6">
        <f t="shared" si="65"/>
        <v>1037</v>
      </c>
    </row>
    <row r="387" spans="1:7" x14ac:dyDescent="0.25">
      <c r="A387" s="2" t="s">
        <v>63</v>
      </c>
      <c r="B387" s="4">
        <v>50204010</v>
      </c>
      <c r="C387" s="6">
        <v>5000</v>
      </c>
      <c r="D387" s="6">
        <v>5000</v>
      </c>
      <c r="E387" s="6">
        <v>0</v>
      </c>
      <c r="F387" s="6">
        <f t="shared" si="65"/>
        <v>0</v>
      </c>
      <c r="G387" s="6">
        <f t="shared" si="65"/>
        <v>5000</v>
      </c>
    </row>
    <row r="388" spans="1:7" x14ac:dyDescent="0.25">
      <c r="A388" s="2" t="s">
        <v>75</v>
      </c>
      <c r="B388" s="4">
        <v>50299020</v>
      </c>
      <c r="C388" s="6">
        <v>5000</v>
      </c>
      <c r="D388" s="6">
        <v>5000</v>
      </c>
      <c r="E388" s="6">
        <v>0</v>
      </c>
      <c r="F388" s="6">
        <f t="shared" si="65"/>
        <v>0</v>
      </c>
      <c r="G388" s="6">
        <f t="shared" si="65"/>
        <v>5000</v>
      </c>
    </row>
    <row r="389" spans="1:7" x14ac:dyDescent="0.25">
      <c r="A389" s="2" t="s">
        <v>76</v>
      </c>
      <c r="B389" s="4">
        <v>50299030</v>
      </c>
      <c r="C389" s="6">
        <v>41250</v>
      </c>
      <c r="D389" s="6">
        <v>41250</v>
      </c>
      <c r="E389" s="6">
        <v>0</v>
      </c>
      <c r="F389" s="6">
        <f t="shared" si="65"/>
        <v>0</v>
      </c>
      <c r="G389" s="6">
        <f t="shared" si="65"/>
        <v>41250</v>
      </c>
    </row>
    <row r="390" spans="1:7" x14ac:dyDescent="0.25">
      <c r="B390" s="4"/>
    </row>
    <row r="391" spans="1:7" x14ac:dyDescent="0.25">
      <c r="A391" s="12" t="s">
        <v>723</v>
      </c>
      <c r="B391" s="4"/>
      <c r="C391" s="1">
        <f>SUM(C392:C400)</f>
        <v>675000</v>
      </c>
      <c r="D391" s="1">
        <f>SUM(D392:D400)</f>
        <v>675000</v>
      </c>
      <c r="E391" s="1">
        <f>SUM(E392:E400)</f>
        <v>153844</v>
      </c>
      <c r="F391" s="1">
        <f>SUM(F392:F400)</f>
        <v>0</v>
      </c>
      <c r="G391" s="1">
        <f>SUM(G392:G400)</f>
        <v>521156</v>
      </c>
    </row>
    <row r="392" spans="1:7" x14ac:dyDescent="0.25">
      <c r="A392" s="2" t="s">
        <v>56</v>
      </c>
      <c r="B392" s="4">
        <v>50201010</v>
      </c>
      <c r="C392" s="6">
        <v>40000</v>
      </c>
      <c r="D392" s="6">
        <v>40000</v>
      </c>
      <c r="E392" s="6">
        <v>0</v>
      </c>
      <c r="F392" s="6">
        <f t="shared" si="65"/>
        <v>0</v>
      </c>
      <c r="G392" s="6">
        <f t="shared" si="65"/>
        <v>40000</v>
      </c>
    </row>
    <row r="393" spans="1:7" x14ac:dyDescent="0.25">
      <c r="A393" s="2" t="s">
        <v>57</v>
      </c>
      <c r="B393" s="4">
        <v>50202010</v>
      </c>
      <c r="C393" s="6">
        <v>40000</v>
      </c>
      <c r="D393" s="6">
        <v>40000</v>
      </c>
      <c r="E393" s="6">
        <v>7280</v>
      </c>
      <c r="F393" s="6">
        <f t="shared" si="65"/>
        <v>0</v>
      </c>
      <c r="G393" s="6">
        <f t="shared" si="65"/>
        <v>32720</v>
      </c>
    </row>
    <row r="394" spans="1:7" x14ac:dyDescent="0.25">
      <c r="A394" s="2" t="s">
        <v>58</v>
      </c>
      <c r="B394" s="4">
        <v>50203010</v>
      </c>
      <c r="C394" s="6">
        <v>100000</v>
      </c>
      <c r="D394" s="6">
        <v>100000</v>
      </c>
      <c r="E394" s="6">
        <v>0</v>
      </c>
      <c r="F394" s="6">
        <f t="shared" si="65"/>
        <v>0</v>
      </c>
      <c r="G394" s="6">
        <f t="shared" si="65"/>
        <v>100000</v>
      </c>
    </row>
    <row r="395" spans="1:7" x14ac:dyDescent="0.25">
      <c r="A395" s="2" t="s">
        <v>61</v>
      </c>
      <c r="B395" s="4">
        <v>50203210</v>
      </c>
      <c r="C395" s="6">
        <v>61000</v>
      </c>
      <c r="D395" s="6">
        <v>61000</v>
      </c>
      <c r="E395" s="6">
        <v>7070</v>
      </c>
      <c r="F395" s="6">
        <f t="shared" si="65"/>
        <v>0</v>
      </c>
      <c r="G395" s="6">
        <f t="shared" si="65"/>
        <v>53930</v>
      </c>
    </row>
    <row r="396" spans="1:7" x14ac:dyDescent="0.25">
      <c r="A396" s="2" t="s">
        <v>62</v>
      </c>
      <c r="B396" s="4">
        <v>50203990</v>
      </c>
      <c r="C396" s="6">
        <v>125000</v>
      </c>
      <c r="D396" s="6">
        <v>125000</v>
      </c>
      <c r="E396" s="6">
        <v>15650</v>
      </c>
      <c r="F396" s="6">
        <f t="shared" si="65"/>
        <v>0</v>
      </c>
      <c r="G396" s="6">
        <f t="shared" si="65"/>
        <v>109350</v>
      </c>
    </row>
    <row r="397" spans="1:7" x14ac:dyDescent="0.25">
      <c r="A397" s="2" t="s">
        <v>63</v>
      </c>
      <c r="B397" s="4">
        <v>50204010</v>
      </c>
      <c r="C397" s="6">
        <v>53000</v>
      </c>
      <c r="D397" s="6">
        <v>53000</v>
      </c>
      <c r="E397" s="6">
        <v>14000</v>
      </c>
      <c r="F397" s="6">
        <f t="shared" si="65"/>
        <v>0</v>
      </c>
      <c r="G397" s="6">
        <f t="shared" si="65"/>
        <v>39000</v>
      </c>
    </row>
    <row r="398" spans="1:7" x14ac:dyDescent="0.25">
      <c r="A398" s="2" t="s">
        <v>86</v>
      </c>
      <c r="B398" s="4">
        <v>50205030</v>
      </c>
      <c r="C398" s="6">
        <v>40000</v>
      </c>
      <c r="D398" s="6">
        <v>40000</v>
      </c>
      <c r="E398" s="6">
        <v>16594</v>
      </c>
      <c r="F398" s="6">
        <f t="shared" si="65"/>
        <v>0</v>
      </c>
      <c r="G398" s="6">
        <f t="shared" si="65"/>
        <v>23406</v>
      </c>
    </row>
    <row r="399" spans="1:7" x14ac:dyDescent="0.25">
      <c r="A399" s="2" t="s">
        <v>75</v>
      </c>
      <c r="B399" s="4">
        <v>50299020</v>
      </c>
      <c r="C399" s="6">
        <v>16000</v>
      </c>
      <c r="D399" s="6">
        <v>16000</v>
      </c>
      <c r="E399" s="6">
        <v>0</v>
      </c>
      <c r="F399" s="6">
        <f t="shared" si="65"/>
        <v>0</v>
      </c>
      <c r="G399" s="6">
        <f t="shared" si="65"/>
        <v>16000</v>
      </c>
    </row>
    <row r="400" spans="1:7" x14ac:dyDescent="0.25">
      <c r="A400" s="2" t="s">
        <v>76</v>
      </c>
      <c r="B400" s="4">
        <v>50299030</v>
      </c>
      <c r="C400" s="6">
        <v>200000</v>
      </c>
      <c r="D400" s="6">
        <v>200000</v>
      </c>
      <c r="E400" s="6">
        <v>93250</v>
      </c>
      <c r="F400" s="6">
        <f t="shared" si="65"/>
        <v>0</v>
      </c>
      <c r="G400" s="6">
        <f t="shared" si="65"/>
        <v>106750</v>
      </c>
    </row>
    <row r="401" spans="1:7" x14ac:dyDescent="0.25">
      <c r="B401" s="4"/>
    </row>
    <row r="402" spans="1:7" s="3" customFormat="1" x14ac:dyDescent="0.25">
      <c r="A402" s="3" t="s">
        <v>118</v>
      </c>
      <c r="B402" s="5" t="s">
        <v>10</v>
      </c>
      <c r="C402" s="1">
        <v>540500</v>
      </c>
      <c r="D402" s="1">
        <v>540500</v>
      </c>
      <c r="E402" s="1">
        <v>103051</v>
      </c>
      <c r="F402" s="1">
        <f t="shared" si="65"/>
        <v>0</v>
      </c>
      <c r="G402" s="1">
        <f t="shared" si="65"/>
        <v>437449</v>
      </c>
    </row>
    <row r="403" spans="1:7" x14ac:dyDescent="0.25">
      <c r="A403" s="2" t="s">
        <v>58</v>
      </c>
      <c r="B403" s="4">
        <v>50203010</v>
      </c>
      <c r="C403" s="6">
        <v>10000</v>
      </c>
      <c r="D403" s="6">
        <v>10000</v>
      </c>
      <c r="E403" s="6">
        <v>5401</v>
      </c>
      <c r="F403" s="6">
        <f t="shared" si="65"/>
        <v>0</v>
      </c>
      <c r="G403" s="6">
        <f t="shared" si="65"/>
        <v>4599</v>
      </c>
    </row>
    <row r="404" spans="1:7" x14ac:dyDescent="0.25">
      <c r="A404" s="2" t="s">
        <v>119</v>
      </c>
      <c r="B404" s="4">
        <v>50206020</v>
      </c>
      <c r="C404" s="6">
        <v>5000</v>
      </c>
      <c r="D404" s="6">
        <v>5000</v>
      </c>
      <c r="E404" s="6">
        <v>0</v>
      </c>
      <c r="F404" s="6">
        <f t="shared" si="65"/>
        <v>0</v>
      </c>
      <c r="G404" s="6">
        <f t="shared" si="65"/>
        <v>5000</v>
      </c>
    </row>
    <row r="405" spans="1:7" x14ac:dyDescent="0.25">
      <c r="A405" s="2" t="s">
        <v>42</v>
      </c>
      <c r="B405" s="4">
        <v>50212990</v>
      </c>
      <c r="C405" s="6">
        <v>500000</v>
      </c>
      <c r="D405" s="6">
        <v>500000</v>
      </c>
      <c r="E405" s="6">
        <v>73800</v>
      </c>
      <c r="F405" s="6">
        <f t="shared" ref="F405:G473" si="69">C405-D405</f>
        <v>0</v>
      </c>
      <c r="G405" s="6">
        <f t="shared" si="69"/>
        <v>426200</v>
      </c>
    </row>
    <row r="406" spans="1:7" x14ac:dyDescent="0.25">
      <c r="A406" s="2" t="s">
        <v>75</v>
      </c>
      <c r="B406" s="4">
        <v>50299020</v>
      </c>
      <c r="C406" s="6">
        <v>5000</v>
      </c>
      <c r="D406" s="6">
        <v>5000</v>
      </c>
      <c r="E406" s="6">
        <v>4200</v>
      </c>
      <c r="F406" s="6">
        <f t="shared" si="69"/>
        <v>0</v>
      </c>
      <c r="G406" s="6">
        <f t="shared" si="69"/>
        <v>800</v>
      </c>
    </row>
    <row r="407" spans="1:7" x14ac:dyDescent="0.25">
      <c r="A407" s="2" t="s">
        <v>76</v>
      </c>
      <c r="B407" s="4">
        <v>50299030</v>
      </c>
      <c r="C407" s="6">
        <v>20500</v>
      </c>
      <c r="D407" s="6">
        <v>20500</v>
      </c>
      <c r="E407" s="6">
        <v>19650</v>
      </c>
      <c r="F407" s="6">
        <f t="shared" si="69"/>
        <v>0</v>
      </c>
      <c r="G407" s="6">
        <f t="shared" si="69"/>
        <v>850</v>
      </c>
    </row>
    <row r="408" spans="1:7" x14ac:dyDescent="0.25">
      <c r="B408" s="4"/>
    </row>
    <row r="409" spans="1:7" s="3" customFormat="1" x14ac:dyDescent="0.25">
      <c r="A409" s="3" t="s">
        <v>120</v>
      </c>
      <c r="B409" s="5" t="s">
        <v>10</v>
      </c>
      <c r="C409" s="1">
        <v>1369200</v>
      </c>
      <c r="D409" s="1">
        <v>1369200</v>
      </c>
      <c r="E409" s="1">
        <v>561179</v>
      </c>
      <c r="F409" s="1">
        <f t="shared" si="69"/>
        <v>0</v>
      </c>
      <c r="G409" s="1">
        <f t="shared" si="69"/>
        <v>808021</v>
      </c>
    </row>
    <row r="410" spans="1:7" x14ac:dyDescent="0.25">
      <c r="A410" s="2" t="s">
        <v>56</v>
      </c>
      <c r="B410" s="4">
        <v>50201010</v>
      </c>
      <c r="C410" s="6">
        <v>50000</v>
      </c>
      <c r="D410" s="6">
        <v>50000</v>
      </c>
      <c r="E410" s="6">
        <v>28380</v>
      </c>
      <c r="F410" s="6">
        <f t="shared" si="69"/>
        <v>0</v>
      </c>
      <c r="G410" s="6">
        <f t="shared" si="69"/>
        <v>21620</v>
      </c>
    </row>
    <row r="411" spans="1:7" x14ac:dyDescent="0.25">
      <c r="A411" s="2" t="s">
        <v>57</v>
      </c>
      <c r="B411" s="4">
        <v>50202010</v>
      </c>
      <c r="C411" s="6">
        <v>481700</v>
      </c>
      <c r="D411" s="6">
        <v>481700</v>
      </c>
      <c r="E411" s="6">
        <v>24000</v>
      </c>
      <c r="F411" s="6">
        <f t="shared" si="69"/>
        <v>0</v>
      </c>
      <c r="G411" s="6">
        <f t="shared" si="69"/>
        <v>457700</v>
      </c>
    </row>
    <row r="412" spans="1:7" x14ac:dyDescent="0.25">
      <c r="A412" s="2" t="s">
        <v>58</v>
      </c>
      <c r="B412" s="4">
        <v>50203010</v>
      </c>
      <c r="C412" s="6">
        <v>22500</v>
      </c>
      <c r="D412" s="6">
        <v>22500</v>
      </c>
      <c r="E412" s="6">
        <v>0</v>
      </c>
      <c r="F412" s="6">
        <f t="shared" si="69"/>
        <v>0</v>
      </c>
      <c r="G412" s="6">
        <f t="shared" si="69"/>
        <v>22500</v>
      </c>
    </row>
    <row r="413" spans="1:7" x14ac:dyDescent="0.25">
      <c r="A413" s="2" t="s">
        <v>61</v>
      </c>
      <c r="B413" s="4">
        <v>50203210</v>
      </c>
      <c r="C413" s="6">
        <v>4204</v>
      </c>
      <c r="D413" s="6">
        <v>4204</v>
      </c>
      <c r="E413" s="6">
        <v>4000</v>
      </c>
      <c r="F413" s="6">
        <f t="shared" si="69"/>
        <v>0</v>
      </c>
      <c r="G413" s="6">
        <f t="shared" si="69"/>
        <v>204</v>
      </c>
    </row>
    <row r="414" spans="1:7" x14ac:dyDescent="0.25">
      <c r="A414" s="2" t="s">
        <v>113</v>
      </c>
      <c r="B414" s="4">
        <v>50203220</v>
      </c>
      <c r="C414" s="6">
        <v>13840</v>
      </c>
      <c r="D414" s="6">
        <v>13840</v>
      </c>
      <c r="E414" s="6">
        <v>0</v>
      </c>
      <c r="F414" s="6">
        <f t="shared" si="69"/>
        <v>0</v>
      </c>
      <c r="G414" s="6">
        <f t="shared" si="69"/>
        <v>13840</v>
      </c>
    </row>
    <row r="415" spans="1:7" x14ac:dyDescent="0.25">
      <c r="A415" s="2" t="s">
        <v>62</v>
      </c>
      <c r="B415" s="4">
        <v>50203990</v>
      </c>
      <c r="C415" s="6">
        <v>41956</v>
      </c>
      <c r="D415" s="6">
        <v>41956</v>
      </c>
      <c r="E415" s="6">
        <v>22108</v>
      </c>
      <c r="F415" s="6">
        <f t="shared" si="69"/>
        <v>0</v>
      </c>
      <c r="G415" s="6">
        <f t="shared" si="69"/>
        <v>19848</v>
      </c>
    </row>
    <row r="416" spans="1:7" x14ac:dyDescent="0.25">
      <c r="A416" s="2" t="s">
        <v>63</v>
      </c>
      <c r="B416" s="4">
        <v>50204010</v>
      </c>
      <c r="C416" s="6">
        <v>10000</v>
      </c>
      <c r="D416" s="6">
        <v>10000</v>
      </c>
      <c r="E416" s="6">
        <v>0</v>
      </c>
      <c r="F416" s="6">
        <f t="shared" si="69"/>
        <v>0</v>
      </c>
      <c r="G416" s="6">
        <f t="shared" si="69"/>
        <v>10000</v>
      </c>
    </row>
    <row r="417" spans="1:7" x14ac:dyDescent="0.25">
      <c r="A417" s="2" t="s">
        <v>66</v>
      </c>
      <c r="B417" s="4">
        <v>50211990</v>
      </c>
      <c r="C417" s="6">
        <v>20000</v>
      </c>
      <c r="D417" s="6">
        <v>20000</v>
      </c>
      <c r="E417" s="6">
        <v>0</v>
      </c>
      <c r="F417" s="6">
        <f t="shared" si="69"/>
        <v>0</v>
      </c>
      <c r="G417" s="6">
        <f t="shared" si="69"/>
        <v>20000</v>
      </c>
    </row>
    <row r="418" spans="1:7" x14ac:dyDescent="0.25">
      <c r="A418" s="2" t="s">
        <v>75</v>
      </c>
      <c r="B418" s="4">
        <v>50299020</v>
      </c>
      <c r="C418" s="6">
        <v>25000</v>
      </c>
      <c r="D418" s="6">
        <v>25000</v>
      </c>
      <c r="E418" s="6">
        <v>22000</v>
      </c>
      <c r="F418" s="6">
        <f t="shared" si="69"/>
        <v>0</v>
      </c>
      <c r="G418" s="6">
        <f t="shared" si="69"/>
        <v>3000</v>
      </c>
    </row>
    <row r="419" spans="1:7" x14ac:dyDescent="0.25">
      <c r="A419" s="2" t="s">
        <v>76</v>
      </c>
      <c r="B419" s="4">
        <v>50299030</v>
      </c>
      <c r="C419" s="6">
        <v>700000</v>
      </c>
      <c r="D419" s="6">
        <v>700000</v>
      </c>
      <c r="E419" s="6">
        <v>460691</v>
      </c>
      <c r="F419" s="6">
        <f t="shared" si="69"/>
        <v>0</v>
      </c>
      <c r="G419" s="6">
        <f t="shared" si="69"/>
        <v>239309</v>
      </c>
    </row>
    <row r="420" spans="1:7" x14ac:dyDescent="0.25">
      <c r="B420" s="4"/>
    </row>
    <row r="421" spans="1:7" s="3" customFormat="1" x14ac:dyDescent="0.25">
      <c r="A421" s="3" t="s">
        <v>121</v>
      </c>
      <c r="B421" s="5"/>
      <c r="C421" s="1">
        <v>1218975</v>
      </c>
      <c r="D421" s="1">
        <v>1001975</v>
      </c>
      <c r="E421" s="1">
        <v>236938.14</v>
      </c>
      <c r="F421" s="1">
        <f t="shared" si="69"/>
        <v>217000</v>
      </c>
      <c r="G421" s="1">
        <f t="shared" si="69"/>
        <v>765036.86</v>
      </c>
    </row>
    <row r="422" spans="1:7" x14ac:dyDescent="0.25">
      <c r="A422" s="2" t="s">
        <v>56</v>
      </c>
      <c r="B422" s="4">
        <v>50201010</v>
      </c>
      <c r="C422" s="6">
        <v>100000</v>
      </c>
      <c r="D422" s="6">
        <v>70000</v>
      </c>
      <c r="E422" s="6">
        <v>17478.14</v>
      </c>
      <c r="F422" s="6">
        <f t="shared" si="69"/>
        <v>30000</v>
      </c>
      <c r="G422" s="6">
        <f t="shared" si="69"/>
        <v>52521.86</v>
      </c>
    </row>
    <row r="423" spans="1:7" x14ac:dyDescent="0.25">
      <c r="A423" s="2" t="s">
        <v>57</v>
      </c>
      <c r="B423" s="4">
        <v>50202010</v>
      </c>
      <c r="C423" s="6">
        <v>217000</v>
      </c>
      <c r="D423" s="6">
        <v>150000</v>
      </c>
      <c r="E423" s="6">
        <v>15000</v>
      </c>
      <c r="F423" s="6">
        <f t="shared" si="69"/>
        <v>67000</v>
      </c>
      <c r="G423" s="6">
        <f t="shared" si="69"/>
        <v>135000</v>
      </c>
    </row>
    <row r="424" spans="1:7" x14ac:dyDescent="0.25">
      <c r="A424" s="2" t="s">
        <v>58</v>
      </c>
      <c r="B424" s="4">
        <v>50203010</v>
      </c>
      <c r="C424" s="6">
        <v>40000</v>
      </c>
      <c r="D424" s="6">
        <v>40000</v>
      </c>
      <c r="E424" s="6">
        <v>0</v>
      </c>
      <c r="F424" s="6">
        <f t="shared" si="69"/>
        <v>0</v>
      </c>
      <c r="G424" s="6">
        <f t="shared" si="69"/>
        <v>40000</v>
      </c>
    </row>
    <row r="425" spans="1:7" x14ac:dyDescent="0.25">
      <c r="A425" s="2" t="s">
        <v>61</v>
      </c>
      <c r="B425" s="4">
        <v>50203210</v>
      </c>
      <c r="C425" s="6">
        <v>43000</v>
      </c>
      <c r="D425" s="6">
        <v>43000</v>
      </c>
      <c r="E425" s="6">
        <v>0</v>
      </c>
      <c r="F425" s="6">
        <f t="shared" si="69"/>
        <v>0</v>
      </c>
      <c r="G425" s="6">
        <f t="shared" si="69"/>
        <v>43000</v>
      </c>
    </row>
    <row r="426" spans="1:7" x14ac:dyDescent="0.25">
      <c r="A426" s="2" t="s">
        <v>62</v>
      </c>
      <c r="B426" s="4">
        <v>50203990</v>
      </c>
      <c r="C426" s="6">
        <v>50000</v>
      </c>
      <c r="D426" s="6">
        <v>50000</v>
      </c>
      <c r="E426" s="6">
        <v>0</v>
      </c>
      <c r="F426" s="6">
        <f t="shared" si="69"/>
        <v>0</v>
      </c>
      <c r="G426" s="6">
        <f t="shared" si="69"/>
        <v>50000</v>
      </c>
    </row>
    <row r="427" spans="1:7" x14ac:dyDescent="0.25">
      <c r="A427" s="2" t="s">
        <v>63</v>
      </c>
      <c r="B427" s="4">
        <v>50204010</v>
      </c>
      <c r="C427" s="6">
        <v>3000</v>
      </c>
      <c r="D427" s="6">
        <v>3000</v>
      </c>
      <c r="E427" s="6">
        <v>960</v>
      </c>
      <c r="F427" s="6">
        <f t="shared" si="69"/>
        <v>0</v>
      </c>
      <c r="G427" s="6">
        <f t="shared" si="69"/>
        <v>2040</v>
      </c>
    </row>
    <row r="428" spans="1:7" x14ac:dyDescent="0.25">
      <c r="A428" s="2" t="s">
        <v>119</v>
      </c>
      <c r="B428" s="4">
        <v>50206020</v>
      </c>
      <c r="C428" s="6">
        <v>50000</v>
      </c>
      <c r="D428" s="6">
        <v>40000</v>
      </c>
      <c r="E428" s="6">
        <v>0</v>
      </c>
      <c r="F428" s="6">
        <f t="shared" si="69"/>
        <v>10000</v>
      </c>
      <c r="G428" s="6">
        <f t="shared" si="69"/>
        <v>40000</v>
      </c>
    </row>
    <row r="429" spans="1:7" x14ac:dyDescent="0.25">
      <c r="A429" s="2" t="s">
        <v>66</v>
      </c>
      <c r="B429" s="4">
        <v>50211990</v>
      </c>
      <c r="C429" s="6">
        <v>70000</v>
      </c>
      <c r="D429" s="6">
        <v>60000</v>
      </c>
      <c r="E429" s="6">
        <v>0</v>
      </c>
      <c r="F429" s="6">
        <f t="shared" si="69"/>
        <v>10000</v>
      </c>
      <c r="G429" s="6">
        <f t="shared" si="69"/>
        <v>60000</v>
      </c>
    </row>
    <row r="430" spans="1:7" x14ac:dyDescent="0.25">
      <c r="A430" s="2" t="s">
        <v>75</v>
      </c>
      <c r="B430" s="4">
        <v>50299020</v>
      </c>
      <c r="C430" s="6">
        <v>108975</v>
      </c>
      <c r="D430" s="6">
        <v>108975</v>
      </c>
      <c r="E430" s="6">
        <v>36600</v>
      </c>
      <c r="F430" s="6">
        <f t="shared" si="69"/>
        <v>0</v>
      </c>
      <c r="G430" s="6">
        <f t="shared" si="69"/>
        <v>72375</v>
      </c>
    </row>
    <row r="431" spans="1:7" x14ac:dyDescent="0.25">
      <c r="A431" s="2" t="s">
        <v>76</v>
      </c>
      <c r="B431" s="4">
        <v>50299030</v>
      </c>
      <c r="C431" s="6">
        <v>230000</v>
      </c>
      <c r="D431" s="6">
        <v>230000</v>
      </c>
      <c r="E431" s="6">
        <v>166900</v>
      </c>
      <c r="F431" s="6">
        <f t="shared" si="69"/>
        <v>0</v>
      </c>
      <c r="G431" s="6">
        <f t="shared" si="69"/>
        <v>63100</v>
      </c>
    </row>
    <row r="432" spans="1:7" x14ac:dyDescent="0.25">
      <c r="A432" s="2" t="s">
        <v>70</v>
      </c>
      <c r="B432" s="4">
        <v>50299070</v>
      </c>
      <c r="C432" s="6">
        <v>7000</v>
      </c>
      <c r="D432" s="6">
        <v>7000</v>
      </c>
      <c r="E432" s="6">
        <v>0</v>
      </c>
      <c r="F432" s="6">
        <f t="shared" si="69"/>
        <v>0</v>
      </c>
      <c r="G432" s="6">
        <f t="shared" si="69"/>
        <v>7000</v>
      </c>
    </row>
    <row r="433" spans="1:7" x14ac:dyDescent="0.25">
      <c r="A433" s="2" t="s">
        <v>77</v>
      </c>
      <c r="B433" s="4">
        <v>50299080</v>
      </c>
      <c r="C433" s="6">
        <v>300000</v>
      </c>
      <c r="D433" s="6">
        <v>200000</v>
      </c>
      <c r="E433" s="6">
        <v>0</v>
      </c>
      <c r="F433" s="6">
        <f t="shared" si="69"/>
        <v>100000</v>
      </c>
      <c r="G433" s="6">
        <f t="shared" si="69"/>
        <v>200000</v>
      </c>
    </row>
    <row r="434" spans="1:7" x14ac:dyDescent="0.25">
      <c r="B434" s="4"/>
    </row>
    <row r="435" spans="1:7" s="3" customFormat="1" x14ac:dyDescent="0.25">
      <c r="A435" s="3" t="s">
        <v>122</v>
      </c>
      <c r="B435" s="5" t="s">
        <v>10</v>
      </c>
      <c r="C435" s="1">
        <v>1389000</v>
      </c>
      <c r="D435" s="1">
        <v>1311500</v>
      </c>
      <c r="E435" s="1">
        <v>400468.3</v>
      </c>
      <c r="F435" s="1">
        <f t="shared" si="69"/>
        <v>77500</v>
      </c>
      <c r="G435" s="1">
        <f t="shared" si="69"/>
        <v>911031.7</v>
      </c>
    </row>
    <row r="436" spans="1:7" x14ac:dyDescent="0.25">
      <c r="A436" s="2" t="s">
        <v>56</v>
      </c>
      <c r="B436" s="4">
        <v>50201010</v>
      </c>
      <c r="C436" s="6">
        <v>152500</v>
      </c>
      <c r="D436" s="6">
        <v>152500</v>
      </c>
      <c r="E436" s="6">
        <v>102340</v>
      </c>
      <c r="F436" s="6">
        <f t="shared" si="69"/>
        <v>0</v>
      </c>
      <c r="G436" s="6">
        <f t="shared" si="69"/>
        <v>50160</v>
      </c>
    </row>
    <row r="437" spans="1:7" x14ac:dyDescent="0.25">
      <c r="A437" s="2" t="s">
        <v>57</v>
      </c>
      <c r="B437" s="4">
        <v>50202010</v>
      </c>
      <c r="C437" s="6">
        <v>152500</v>
      </c>
      <c r="D437" s="6">
        <v>102500</v>
      </c>
      <c r="E437" s="6">
        <v>14000</v>
      </c>
      <c r="F437" s="6">
        <f t="shared" si="69"/>
        <v>50000</v>
      </c>
      <c r="G437" s="6">
        <f t="shared" si="69"/>
        <v>88500</v>
      </c>
    </row>
    <row r="438" spans="1:7" x14ac:dyDescent="0.25">
      <c r="A438" s="2" t="s">
        <v>58</v>
      </c>
      <c r="B438" s="4">
        <v>50203010</v>
      </c>
      <c r="C438" s="6">
        <v>70000</v>
      </c>
      <c r="D438" s="6">
        <v>70000</v>
      </c>
      <c r="E438" s="6">
        <v>0</v>
      </c>
      <c r="F438" s="6">
        <f t="shared" si="69"/>
        <v>0</v>
      </c>
      <c r="G438" s="6">
        <f t="shared" si="69"/>
        <v>70000</v>
      </c>
    </row>
    <row r="439" spans="1:7" x14ac:dyDescent="0.25">
      <c r="A439" s="2" t="s">
        <v>61</v>
      </c>
      <c r="B439" s="4">
        <v>50203210</v>
      </c>
      <c r="C439" s="6">
        <v>100000</v>
      </c>
      <c r="D439" s="6">
        <v>100000</v>
      </c>
      <c r="E439" s="6">
        <v>0</v>
      </c>
      <c r="F439" s="6">
        <f t="shared" si="69"/>
        <v>0</v>
      </c>
      <c r="G439" s="6">
        <f t="shared" si="69"/>
        <v>100000</v>
      </c>
    </row>
    <row r="440" spans="1:7" x14ac:dyDescent="0.25">
      <c r="A440" s="2" t="s">
        <v>62</v>
      </c>
      <c r="B440" s="4">
        <v>50203990</v>
      </c>
      <c r="C440" s="6">
        <v>74000</v>
      </c>
      <c r="D440" s="6">
        <v>74000</v>
      </c>
      <c r="E440" s="6">
        <v>0</v>
      </c>
      <c r="F440" s="6">
        <f t="shared" si="69"/>
        <v>0</v>
      </c>
      <c r="G440" s="6">
        <f t="shared" si="69"/>
        <v>74000</v>
      </c>
    </row>
    <row r="441" spans="1:7" x14ac:dyDescent="0.25">
      <c r="A441" s="2" t="s">
        <v>63</v>
      </c>
      <c r="B441" s="4">
        <v>50204010</v>
      </c>
      <c r="C441" s="6">
        <v>10000</v>
      </c>
      <c r="D441" s="6">
        <v>7500</v>
      </c>
      <c r="E441" s="6">
        <v>0</v>
      </c>
      <c r="F441" s="6">
        <f t="shared" si="69"/>
        <v>2500</v>
      </c>
      <c r="G441" s="6">
        <f t="shared" si="69"/>
        <v>7500</v>
      </c>
    </row>
    <row r="442" spans="1:7" x14ac:dyDescent="0.25">
      <c r="A442" s="2" t="s">
        <v>119</v>
      </c>
      <c r="B442" s="4">
        <v>50206020</v>
      </c>
      <c r="C442" s="6">
        <v>100000</v>
      </c>
      <c r="D442" s="6">
        <v>75000</v>
      </c>
      <c r="E442" s="6">
        <v>0</v>
      </c>
      <c r="F442" s="6">
        <f t="shared" si="69"/>
        <v>25000</v>
      </c>
      <c r="G442" s="6">
        <f t="shared" si="69"/>
        <v>75000</v>
      </c>
    </row>
    <row r="443" spans="1:7" x14ac:dyDescent="0.25">
      <c r="A443" s="2" t="s">
        <v>66</v>
      </c>
      <c r="B443" s="4">
        <v>50211990</v>
      </c>
      <c r="C443" s="6">
        <v>50000</v>
      </c>
      <c r="D443" s="6">
        <v>50000</v>
      </c>
      <c r="E443" s="6">
        <v>25000</v>
      </c>
      <c r="F443" s="6">
        <f t="shared" si="69"/>
        <v>0</v>
      </c>
      <c r="G443" s="6">
        <f t="shared" si="69"/>
        <v>25000</v>
      </c>
    </row>
    <row r="444" spans="1:7" x14ac:dyDescent="0.25">
      <c r="A444" s="2" t="s">
        <v>75</v>
      </c>
      <c r="B444" s="4">
        <v>50299020</v>
      </c>
      <c r="C444" s="6">
        <v>120000</v>
      </c>
      <c r="D444" s="6">
        <v>120000</v>
      </c>
      <c r="E444" s="6">
        <v>9960.2999999999993</v>
      </c>
      <c r="F444" s="6">
        <f t="shared" si="69"/>
        <v>0</v>
      </c>
      <c r="G444" s="6">
        <f t="shared" si="69"/>
        <v>110039.7</v>
      </c>
    </row>
    <row r="445" spans="1:7" x14ac:dyDescent="0.25">
      <c r="A445" s="2" t="s">
        <v>76</v>
      </c>
      <c r="B445" s="4">
        <v>50299030</v>
      </c>
      <c r="C445" s="6">
        <v>350000</v>
      </c>
      <c r="D445" s="6">
        <v>350000</v>
      </c>
      <c r="E445" s="6">
        <v>249168</v>
      </c>
      <c r="F445" s="6">
        <f t="shared" si="69"/>
        <v>0</v>
      </c>
      <c r="G445" s="6">
        <f t="shared" si="69"/>
        <v>100832</v>
      </c>
    </row>
    <row r="446" spans="1:7" x14ac:dyDescent="0.25">
      <c r="A446" s="2" t="s">
        <v>70</v>
      </c>
      <c r="B446" s="4">
        <v>50299070</v>
      </c>
      <c r="C446" s="6">
        <v>10000</v>
      </c>
      <c r="D446" s="6">
        <v>10000</v>
      </c>
      <c r="E446" s="6">
        <v>0</v>
      </c>
      <c r="F446" s="6">
        <f t="shared" si="69"/>
        <v>0</v>
      </c>
      <c r="G446" s="6">
        <f t="shared" si="69"/>
        <v>10000</v>
      </c>
    </row>
    <row r="447" spans="1:7" x14ac:dyDescent="0.25">
      <c r="A447" s="2" t="s">
        <v>77</v>
      </c>
      <c r="B447" s="4">
        <v>50299080</v>
      </c>
      <c r="C447" s="6">
        <v>200000</v>
      </c>
      <c r="D447" s="6">
        <v>200000</v>
      </c>
      <c r="E447" s="6">
        <v>0</v>
      </c>
      <c r="F447" s="6">
        <f t="shared" si="69"/>
        <v>0</v>
      </c>
      <c r="G447" s="6">
        <f t="shared" si="69"/>
        <v>200000</v>
      </c>
    </row>
    <row r="448" spans="1:7" x14ac:dyDescent="0.25">
      <c r="B448" s="4"/>
    </row>
    <row r="449" spans="1:7" s="3" customFormat="1" x14ac:dyDescent="0.25">
      <c r="A449" s="3" t="s">
        <v>123</v>
      </c>
      <c r="B449" s="5" t="s">
        <v>10</v>
      </c>
      <c r="C449" s="1">
        <v>1850100</v>
      </c>
      <c r="D449" s="1">
        <v>1710100</v>
      </c>
      <c r="E449" s="1">
        <v>369050</v>
      </c>
      <c r="F449" s="1">
        <f t="shared" si="69"/>
        <v>140000</v>
      </c>
      <c r="G449" s="1">
        <f t="shared" si="69"/>
        <v>1341050</v>
      </c>
    </row>
    <row r="450" spans="1:7" x14ac:dyDescent="0.25">
      <c r="A450" s="2" t="s">
        <v>56</v>
      </c>
      <c r="B450" s="4">
        <v>50201010</v>
      </c>
      <c r="C450" s="6">
        <v>70000</v>
      </c>
      <c r="D450" s="6">
        <v>0</v>
      </c>
      <c r="E450" s="6">
        <v>0</v>
      </c>
      <c r="F450" s="6">
        <f t="shared" si="69"/>
        <v>70000</v>
      </c>
      <c r="G450" s="6">
        <f t="shared" si="69"/>
        <v>0</v>
      </c>
    </row>
    <row r="451" spans="1:7" x14ac:dyDescent="0.25">
      <c r="A451" s="2" t="s">
        <v>57</v>
      </c>
      <c r="B451" s="4">
        <v>50202010</v>
      </c>
      <c r="C451" s="6">
        <v>70000</v>
      </c>
      <c r="D451" s="6">
        <v>0</v>
      </c>
      <c r="E451" s="6">
        <v>0</v>
      </c>
      <c r="F451" s="6">
        <f t="shared" si="69"/>
        <v>70000</v>
      </c>
      <c r="G451" s="6">
        <f t="shared" si="69"/>
        <v>0</v>
      </c>
    </row>
    <row r="452" spans="1:7" x14ac:dyDescent="0.25">
      <c r="A452" s="2" t="s">
        <v>58</v>
      </c>
      <c r="B452" s="4">
        <v>50203010</v>
      </c>
      <c r="C452" s="6">
        <v>90000</v>
      </c>
      <c r="D452" s="6">
        <v>90000</v>
      </c>
      <c r="E452" s="6">
        <v>0</v>
      </c>
      <c r="F452" s="6">
        <f t="shared" si="69"/>
        <v>0</v>
      </c>
      <c r="G452" s="6">
        <f t="shared" si="69"/>
        <v>90000</v>
      </c>
    </row>
    <row r="453" spans="1:7" x14ac:dyDescent="0.25">
      <c r="A453" s="2" t="s">
        <v>61</v>
      </c>
      <c r="B453" s="4">
        <v>50203210</v>
      </c>
      <c r="C453" s="6">
        <v>30600</v>
      </c>
      <c r="D453" s="6">
        <v>30600</v>
      </c>
      <c r="E453" s="6">
        <v>0</v>
      </c>
      <c r="F453" s="6">
        <f t="shared" si="69"/>
        <v>0</v>
      </c>
      <c r="G453" s="6">
        <f t="shared" si="69"/>
        <v>30600</v>
      </c>
    </row>
    <row r="454" spans="1:7" x14ac:dyDescent="0.25">
      <c r="A454" s="2" t="s">
        <v>62</v>
      </c>
      <c r="B454" s="4">
        <v>50203990</v>
      </c>
      <c r="C454" s="6">
        <v>59400</v>
      </c>
      <c r="D454" s="6">
        <v>59400</v>
      </c>
      <c r="E454" s="6">
        <v>54790</v>
      </c>
      <c r="F454" s="6">
        <f t="shared" si="69"/>
        <v>0</v>
      </c>
      <c r="G454" s="6">
        <f t="shared" si="69"/>
        <v>4610</v>
      </c>
    </row>
    <row r="455" spans="1:7" x14ac:dyDescent="0.25">
      <c r="A455" s="2" t="s">
        <v>63</v>
      </c>
      <c r="B455" s="4">
        <v>50204010</v>
      </c>
      <c r="C455" s="6">
        <v>15000</v>
      </c>
      <c r="D455" s="6">
        <v>15000</v>
      </c>
      <c r="E455" s="6">
        <v>0</v>
      </c>
      <c r="F455" s="6">
        <f t="shared" si="69"/>
        <v>0</v>
      </c>
      <c r="G455" s="6">
        <f t="shared" si="69"/>
        <v>15000</v>
      </c>
    </row>
    <row r="456" spans="1:7" x14ac:dyDescent="0.25">
      <c r="A456" s="2" t="s">
        <v>64</v>
      </c>
      <c r="B456" s="4">
        <v>50205010</v>
      </c>
      <c r="C456" s="6">
        <v>4850</v>
      </c>
      <c r="D456" s="6">
        <v>4850</v>
      </c>
      <c r="E456" s="6">
        <v>0</v>
      </c>
      <c r="F456" s="6">
        <f t="shared" si="69"/>
        <v>0</v>
      </c>
      <c r="G456" s="6">
        <f t="shared" si="69"/>
        <v>4850</v>
      </c>
    </row>
    <row r="457" spans="1:7" x14ac:dyDescent="0.25">
      <c r="A457" s="2" t="s">
        <v>86</v>
      </c>
      <c r="B457" s="4">
        <v>50205030</v>
      </c>
      <c r="C457" s="6">
        <v>200000</v>
      </c>
      <c r="D457" s="6">
        <v>200000</v>
      </c>
      <c r="E457" s="6">
        <v>0</v>
      </c>
      <c r="F457" s="6">
        <f t="shared" si="69"/>
        <v>0</v>
      </c>
      <c r="G457" s="6">
        <f t="shared" si="69"/>
        <v>200000</v>
      </c>
    </row>
    <row r="458" spans="1:7" x14ac:dyDescent="0.25">
      <c r="A458" s="2" t="s">
        <v>119</v>
      </c>
      <c r="B458" s="4">
        <v>50206020</v>
      </c>
      <c r="C458" s="6">
        <v>70000</v>
      </c>
      <c r="D458" s="6">
        <v>70000</v>
      </c>
      <c r="E458" s="6">
        <v>67930</v>
      </c>
      <c r="F458" s="6">
        <f t="shared" si="69"/>
        <v>0</v>
      </c>
      <c r="G458" s="6">
        <f t="shared" si="69"/>
        <v>2070</v>
      </c>
    </row>
    <row r="459" spans="1:7" x14ac:dyDescent="0.25">
      <c r="A459" s="2" t="s">
        <v>66</v>
      </c>
      <c r="B459" s="4">
        <v>50211990</v>
      </c>
      <c r="C459" s="6">
        <v>30000</v>
      </c>
      <c r="D459" s="6">
        <v>30000</v>
      </c>
      <c r="E459" s="6">
        <v>0</v>
      </c>
      <c r="F459" s="6">
        <f t="shared" si="69"/>
        <v>0</v>
      </c>
      <c r="G459" s="6">
        <f t="shared" si="69"/>
        <v>30000</v>
      </c>
    </row>
    <row r="460" spans="1:7" x14ac:dyDescent="0.25">
      <c r="A460" s="2" t="s">
        <v>67</v>
      </c>
      <c r="B460" s="4">
        <v>50213050</v>
      </c>
      <c r="C460" s="6">
        <v>30000</v>
      </c>
      <c r="D460" s="6">
        <v>30000</v>
      </c>
      <c r="E460" s="6">
        <v>0</v>
      </c>
      <c r="F460" s="6">
        <f t="shared" si="69"/>
        <v>0</v>
      </c>
      <c r="G460" s="6">
        <f t="shared" si="69"/>
        <v>30000</v>
      </c>
    </row>
    <row r="461" spans="1:7" x14ac:dyDescent="0.25">
      <c r="A461" s="2" t="s">
        <v>99</v>
      </c>
      <c r="B461" s="4">
        <v>50299010</v>
      </c>
      <c r="C461" s="6">
        <v>100000</v>
      </c>
      <c r="D461" s="6">
        <v>100000</v>
      </c>
      <c r="E461" s="6">
        <v>0</v>
      </c>
      <c r="F461" s="6">
        <f t="shared" si="69"/>
        <v>0</v>
      </c>
      <c r="G461" s="6">
        <f t="shared" si="69"/>
        <v>100000</v>
      </c>
    </row>
    <row r="462" spans="1:7" x14ac:dyDescent="0.25">
      <c r="A462" s="2" t="s">
        <v>75</v>
      </c>
      <c r="B462" s="4">
        <v>50299020</v>
      </c>
      <c r="C462" s="6">
        <v>805250</v>
      </c>
      <c r="D462" s="6">
        <v>805250</v>
      </c>
      <c r="E462" s="6">
        <v>0</v>
      </c>
      <c r="F462" s="6">
        <f t="shared" si="69"/>
        <v>0</v>
      </c>
      <c r="G462" s="6">
        <f t="shared" si="69"/>
        <v>805250</v>
      </c>
    </row>
    <row r="463" spans="1:7" x14ac:dyDescent="0.25">
      <c r="A463" s="2" t="s">
        <v>76</v>
      </c>
      <c r="B463" s="4">
        <v>50299030</v>
      </c>
      <c r="C463" s="6">
        <v>250000</v>
      </c>
      <c r="D463" s="6">
        <v>250000</v>
      </c>
      <c r="E463" s="6">
        <v>246330</v>
      </c>
      <c r="F463" s="6">
        <f t="shared" si="69"/>
        <v>0</v>
      </c>
      <c r="G463" s="6">
        <f t="shared" si="69"/>
        <v>3670</v>
      </c>
    </row>
    <row r="464" spans="1:7" x14ac:dyDescent="0.25">
      <c r="A464" s="2" t="s">
        <v>68</v>
      </c>
      <c r="B464" s="4">
        <v>50299050</v>
      </c>
      <c r="C464" s="6">
        <v>5000</v>
      </c>
      <c r="D464" s="6">
        <v>5000</v>
      </c>
      <c r="E464" s="6">
        <v>0</v>
      </c>
      <c r="F464" s="6">
        <f t="shared" si="69"/>
        <v>0</v>
      </c>
      <c r="G464" s="6">
        <f t="shared" si="69"/>
        <v>5000</v>
      </c>
    </row>
    <row r="465" spans="1:7" x14ac:dyDescent="0.25">
      <c r="A465" s="2" t="s">
        <v>70</v>
      </c>
      <c r="B465" s="4">
        <v>50299070</v>
      </c>
      <c r="C465" s="6">
        <v>20000</v>
      </c>
      <c r="D465" s="6">
        <v>20000</v>
      </c>
      <c r="E465" s="6">
        <v>0</v>
      </c>
      <c r="F465" s="6">
        <f t="shared" si="69"/>
        <v>0</v>
      </c>
      <c r="G465" s="6">
        <f t="shared" si="69"/>
        <v>20000</v>
      </c>
    </row>
    <row r="466" spans="1:7" x14ac:dyDescent="0.25">
      <c r="B466" s="4"/>
    </row>
    <row r="467" spans="1:7" s="3" customFormat="1" x14ac:dyDescent="0.25">
      <c r="A467" s="3" t="s">
        <v>124</v>
      </c>
      <c r="B467" s="5" t="s">
        <v>10</v>
      </c>
      <c r="C467" s="1">
        <v>136500</v>
      </c>
      <c r="D467" s="1">
        <v>136500</v>
      </c>
      <c r="E467" s="1">
        <v>58036</v>
      </c>
      <c r="F467" s="1">
        <f t="shared" si="69"/>
        <v>0</v>
      </c>
      <c r="G467" s="1">
        <f t="shared" si="69"/>
        <v>78464</v>
      </c>
    </row>
    <row r="468" spans="1:7" x14ac:dyDescent="0.25">
      <c r="A468" s="2" t="s">
        <v>58</v>
      </c>
      <c r="B468" s="4">
        <v>50203010</v>
      </c>
      <c r="C468" s="6">
        <v>10000</v>
      </c>
      <c r="D468" s="6">
        <v>10000</v>
      </c>
      <c r="E468" s="6">
        <v>9621</v>
      </c>
      <c r="F468" s="6">
        <f t="shared" si="69"/>
        <v>0</v>
      </c>
      <c r="G468" s="6">
        <f t="shared" si="69"/>
        <v>379</v>
      </c>
    </row>
    <row r="469" spans="1:7" x14ac:dyDescent="0.25">
      <c r="A469" s="2" t="s">
        <v>62</v>
      </c>
      <c r="B469" s="4">
        <v>50203990</v>
      </c>
      <c r="C469" s="6">
        <v>16500</v>
      </c>
      <c r="D469" s="6">
        <v>16500</v>
      </c>
      <c r="E469" s="6">
        <v>0</v>
      </c>
      <c r="F469" s="6">
        <f t="shared" si="69"/>
        <v>0</v>
      </c>
      <c r="G469" s="6">
        <f t="shared" si="69"/>
        <v>16500</v>
      </c>
    </row>
    <row r="470" spans="1:7" x14ac:dyDescent="0.25">
      <c r="A470" s="2" t="s">
        <v>75</v>
      </c>
      <c r="B470" s="4">
        <v>50299020</v>
      </c>
      <c r="C470" s="6">
        <v>10000</v>
      </c>
      <c r="D470" s="6">
        <v>10000</v>
      </c>
      <c r="E470" s="6">
        <v>0</v>
      </c>
      <c r="F470" s="6">
        <f t="shared" si="69"/>
        <v>0</v>
      </c>
      <c r="G470" s="6">
        <f t="shared" si="69"/>
        <v>10000</v>
      </c>
    </row>
    <row r="471" spans="1:7" x14ac:dyDescent="0.25">
      <c r="A471" s="2" t="s">
        <v>76</v>
      </c>
      <c r="B471" s="4">
        <v>50299030</v>
      </c>
      <c r="C471" s="6">
        <v>100000</v>
      </c>
      <c r="D471" s="6">
        <v>100000</v>
      </c>
      <c r="E471" s="6">
        <v>48415</v>
      </c>
      <c r="F471" s="6">
        <f t="shared" si="69"/>
        <v>0</v>
      </c>
      <c r="G471" s="6">
        <f t="shared" si="69"/>
        <v>51585</v>
      </c>
    </row>
    <row r="472" spans="1:7" x14ac:dyDescent="0.25">
      <c r="B472" s="4"/>
    </row>
    <row r="473" spans="1:7" s="3" customFormat="1" x14ac:dyDescent="0.25">
      <c r="A473" s="3" t="s">
        <v>125</v>
      </c>
      <c r="B473" s="5"/>
      <c r="C473" s="1">
        <v>1025850</v>
      </c>
      <c r="D473" s="1">
        <v>693100</v>
      </c>
      <c r="E473" s="1">
        <v>393251</v>
      </c>
      <c r="F473" s="1">
        <f t="shared" si="69"/>
        <v>332750</v>
      </c>
      <c r="G473" s="1">
        <f t="shared" si="69"/>
        <v>299849</v>
      </c>
    </row>
    <row r="474" spans="1:7" x14ac:dyDescent="0.25">
      <c r="A474" s="2" t="s">
        <v>56</v>
      </c>
      <c r="B474" s="4">
        <v>50201010</v>
      </c>
      <c r="C474" s="6">
        <v>52500</v>
      </c>
      <c r="D474" s="6">
        <v>17500</v>
      </c>
      <c r="E474" s="6">
        <v>0</v>
      </c>
      <c r="F474" s="6">
        <f t="shared" ref="F474:G541" si="70">C474-D474</f>
        <v>35000</v>
      </c>
      <c r="G474" s="6">
        <f t="shared" si="70"/>
        <v>17500</v>
      </c>
    </row>
    <row r="475" spans="1:7" x14ac:dyDescent="0.25">
      <c r="A475" s="2" t="s">
        <v>57</v>
      </c>
      <c r="B475" s="4">
        <v>50202010</v>
      </c>
      <c r="C475" s="6">
        <v>210000</v>
      </c>
      <c r="D475" s="6">
        <v>0</v>
      </c>
      <c r="E475" s="6">
        <v>0</v>
      </c>
      <c r="F475" s="6">
        <f t="shared" si="70"/>
        <v>210000</v>
      </c>
      <c r="G475" s="6">
        <f t="shared" si="70"/>
        <v>0</v>
      </c>
    </row>
    <row r="476" spans="1:7" x14ac:dyDescent="0.25">
      <c r="A476" s="2" t="s">
        <v>58</v>
      </c>
      <c r="B476" s="4">
        <v>50203010</v>
      </c>
      <c r="C476" s="6">
        <v>33600</v>
      </c>
      <c r="D476" s="6">
        <v>33600</v>
      </c>
      <c r="E476" s="6">
        <v>23251</v>
      </c>
      <c r="F476" s="6">
        <f t="shared" si="70"/>
        <v>0</v>
      </c>
      <c r="G476" s="6">
        <f t="shared" si="70"/>
        <v>10349</v>
      </c>
    </row>
    <row r="477" spans="1:7" x14ac:dyDescent="0.25">
      <c r="A477" s="2" t="s">
        <v>59</v>
      </c>
      <c r="B477" s="4">
        <v>50203050</v>
      </c>
      <c r="C477" s="6">
        <v>50000</v>
      </c>
      <c r="D477" s="6">
        <v>37500</v>
      </c>
      <c r="E477" s="6">
        <v>0</v>
      </c>
      <c r="F477" s="6">
        <f t="shared" si="70"/>
        <v>12500</v>
      </c>
      <c r="G477" s="6">
        <f t="shared" si="70"/>
        <v>37500</v>
      </c>
    </row>
    <row r="478" spans="1:7" x14ac:dyDescent="0.25">
      <c r="A478" s="2" t="s">
        <v>61</v>
      </c>
      <c r="B478" s="4">
        <v>50203210</v>
      </c>
      <c r="C478" s="6">
        <v>4204</v>
      </c>
      <c r="D478" s="6">
        <v>4204</v>
      </c>
      <c r="E478" s="6">
        <v>0</v>
      </c>
      <c r="F478" s="6">
        <f t="shared" si="70"/>
        <v>0</v>
      </c>
      <c r="G478" s="6">
        <f t="shared" si="70"/>
        <v>4204</v>
      </c>
    </row>
    <row r="479" spans="1:7" x14ac:dyDescent="0.25">
      <c r="A479" s="2" t="s">
        <v>62</v>
      </c>
      <c r="B479" s="4">
        <v>50203990</v>
      </c>
      <c r="C479" s="6">
        <v>48296</v>
      </c>
      <c r="D479" s="6">
        <v>48296</v>
      </c>
      <c r="E479" s="6">
        <v>0</v>
      </c>
      <c r="F479" s="6">
        <f t="shared" si="70"/>
        <v>0</v>
      </c>
      <c r="G479" s="6">
        <f t="shared" si="70"/>
        <v>48296</v>
      </c>
    </row>
    <row r="480" spans="1:7" x14ac:dyDescent="0.25">
      <c r="A480" s="2" t="s">
        <v>65</v>
      </c>
      <c r="B480" s="4">
        <v>50205020</v>
      </c>
      <c r="C480" s="6">
        <v>5250</v>
      </c>
      <c r="D480" s="6">
        <v>0</v>
      </c>
      <c r="E480" s="6">
        <v>0</v>
      </c>
      <c r="F480" s="6">
        <f t="shared" si="70"/>
        <v>5250</v>
      </c>
      <c r="G480" s="6">
        <f t="shared" si="70"/>
        <v>0</v>
      </c>
    </row>
    <row r="481" spans="1:7" x14ac:dyDescent="0.25">
      <c r="A481" s="2" t="s">
        <v>119</v>
      </c>
      <c r="B481" s="4">
        <v>50206020</v>
      </c>
      <c r="C481" s="6">
        <v>42000</v>
      </c>
      <c r="D481" s="6">
        <v>42000</v>
      </c>
      <c r="E481" s="6">
        <v>0</v>
      </c>
      <c r="F481" s="6">
        <f t="shared" si="70"/>
        <v>0</v>
      </c>
      <c r="G481" s="6">
        <f t="shared" si="70"/>
        <v>42000</v>
      </c>
    </row>
    <row r="482" spans="1:7" x14ac:dyDescent="0.25">
      <c r="A482" s="2" t="s">
        <v>66</v>
      </c>
      <c r="B482" s="4">
        <v>50211990</v>
      </c>
      <c r="C482" s="6">
        <v>105000</v>
      </c>
      <c r="D482" s="6">
        <v>35000</v>
      </c>
      <c r="E482" s="6">
        <v>0</v>
      </c>
      <c r="F482" s="6">
        <f t="shared" si="70"/>
        <v>70000</v>
      </c>
      <c r="G482" s="6">
        <f t="shared" si="70"/>
        <v>35000</v>
      </c>
    </row>
    <row r="483" spans="1:7" x14ac:dyDescent="0.25">
      <c r="A483" s="2" t="s">
        <v>76</v>
      </c>
      <c r="B483" s="4">
        <v>50299030</v>
      </c>
      <c r="C483" s="6">
        <v>370000</v>
      </c>
      <c r="D483" s="6">
        <v>370000</v>
      </c>
      <c r="E483" s="6">
        <v>370000</v>
      </c>
      <c r="F483" s="6">
        <f t="shared" si="70"/>
        <v>0</v>
      </c>
      <c r="G483" s="6">
        <f t="shared" si="70"/>
        <v>0</v>
      </c>
    </row>
    <row r="484" spans="1:7" x14ac:dyDescent="0.25">
      <c r="A484" s="2" t="s">
        <v>77</v>
      </c>
      <c r="B484" s="4">
        <v>50299080</v>
      </c>
      <c r="C484" s="6">
        <v>105000</v>
      </c>
      <c r="D484" s="6">
        <v>105000</v>
      </c>
      <c r="E484" s="6">
        <v>0</v>
      </c>
      <c r="F484" s="6">
        <f t="shared" si="70"/>
        <v>0</v>
      </c>
      <c r="G484" s="6">
        <f t="shared" si="70"/>
        <v>105000</v>
      </c>
    </row>
    <row r="485" spans="1:7" x14ac:dyDescent="0.25">
      <c r="B485" s="4"/>
    </row>
    <row r="486" spans="1:7" s="3" customFormat="1" x14ac:dyDescent="0.25">
      <c r="A486" s="3" t="s">
        <v>126</v>
      </c>
      <c r="B486" s="5" t="s">
        <v>10</v>
      </c>
      <c r="C486" s="1">
        <v>3432000</v>
      </c>
      <c r="D486" s="1">
        <v>1786000</v>
      </c>
      <c r="E486" s="1">
        <v>1044000</v>
      </c>
      <c r="F486" s="1">
        <f t="shared" si="70"/>
        <v>1646000</v>
      </c>
      <c r="G486" s="1">
        <f t="shared" si="70"/>
        <v>742000</v>
      </c>
    </row>
    <row r="487" spans="1:7" x14ac:dyDescent="0.25">
      <c r="A487" s="2" t="s">
        <v>57</v>
      </c>
      <c r="B487" s="4">
        <v>50202010</v>
      </c>
      <c r="C487" s="6">
        <v>40000</v>
      </c>
      <c r="D487" s="6">
        <v>20000</v>
      </c>
      <c r="E487" s="6">
        <v>0</v>
      </c>
      <c r="F487" s="6">
        <f t="shared" si="70"/>
        <v>20000</v>
      </c>
      <c r="G487" s="6">
        <f t="shared" si="70"/>
        <v>20000</v>
      </c>
    </row>
    <row r="488" spans="1:7" x14ac:dyDescent="0.25">
      <c r="A488" s="2" t="s">
        <v>58</v>
      </c>
      <c r="B488" s="4">
        <v>50203010</v>
      </c>
      <c r="C488" s="6">
        <v>50000</v>
      </c>
      <c r="D488" s="6">
        <v>50000</v>
      </c>
      <c r="E488" s="6">
        <v>0</v>
      </c>
      <c r="F488" s="6">
        <f t="shared" si="70"/>
        <v>0</v>
      </c>
      <c r="G488" s="6">
        <f t="shared" si="70"/>
        <v>50000</v>
      </c>
    </row>
    <row r="489" spans="1:7" x14ac:dyDescent="0.25">
      <c r="A489" s="2" t="s">
        <v>59</v>
      </c>
      <c r="B489" s="4">
        <v>50203050</v>
      </c>
      <c r="C489" s="6">
        <v>150000</v>
      </c>
      <c r="D489" s="6">
        <v>150000</v>
      </c>
      <c r="E489" s="6">
        <v>0</v>
      </c>
      <c r="F489" s="6">
        <f t="shared" si="70"/>
        <v>0</v>
      </c>
      <c r="G489" s="6">
        <f t="shared" si="70"/>
        <v>150000</v>
      </c>
    </row>
    <row r="490" spans="1:7" x14ac:dyDescent="0.25">
      <c r="A490" s="2" t="s">
        <v>119</v>
      </c>
      <c r="B490" s="4">
        <v>50206020</v>
      </c>
      <c r="C490" s="6">
        <v>30000</v>
      </c>
      <c r="D490" s="6">
        <v>0</v>
      </c>
      <c r="E490" s="6">
        <v>0</v>
      </c>
      <c r="F490" s="6">
        <f t="shared" si="70"/>
        <v>30000</v>
      </c>
      <c r="G490" s="6">
        <f t="shared" si="70"/>
        <v>0</v>
      </c>
    </row>
    <row r="491" spans="1:7" x14ac:dyDescent="0.25">
      <c r="A491" s="2" t="s">
        <v>66</v>
      </c>
      <c r="B491" s="4">
        <v>50211990</v>
      </c>
      <c r="C491" s="6">
        <v>3132000</v>
      </c>
      <c r="D491" s="6">
        <v>1566000</v>
      </c>
      <c r="E491" s="6">
        <v>1044000</v>
      </c>
      <c r="F491" s="6">
        <f t="shared" si="70"/>
        <v>1566000</v>
      </c>
      <c r="G491" s="6">
        <f t="shared" si="70"/>
        <v>522000</v>
      </c>
    </row>
    <row r="492" spans="1:7" x14ac:dyDescent="0.25">
      <c r="A492" s="2" t="s">
        <v>77</v>
      </c>
      <c r="B492" s="4">
        <v>50299080</v>
      </c>
      <c r="C492" s="6">
        <v>30000</v>
      </c>
      <c r="D492" s="6">
        <v>0</v>
      </c>
      <c r="E492" s="6">
        <v>0</v>
      </c>
      <c r="F492" s="6">
        <f t="shared" si="70"/>
        <v>30000</v>
      </c>
      <c r="G492" s="6">
        <f t="shared" si="70"/>
        <v>0</v>
      </c>
    </row>
    <row r="493" spans="1:7" x14ac:dyDescent="0.25">
      <c r="B493" s="4"/>
    </row>
    <row r="494" spans="1:7" s="3" customFormat="1" x14ac:dyDescent="0.25">
      <c r="A494" s="3" t="s">
        <v>127</v>
      </c>
      <c r="B494" s="5" t="s">
        <v>10</v>
      </c>
      <c r="C494" s="1">
        <v>10550000</v>
      </c>
      <c r="D494" s="1">
        <v>10550000</v>
      </c>
      <c r="E494" s="1">
        <v>8894109.75</v>
      </c>
      <c r="F494" s="1">
        <f t="shared" si="70"/>
        <v>0</v>
      </c>
      <c r="G494" s="1">
        <f t="shared" si="70"/>
        <v>1655890.25</v>
      </c>
    </row>
    <row r="495" spans="1:7" x14ac:dyDescent="0.25">
      <c r="A495" s="2" t="s">
        <v>62</v>
      </c>
      <c r="B495" s="4">
        <v>50203990</v>
      </c>
      <c r="C495" s="6">
        <v>3858000</v>
      </c>
      <c r="D495" s="6">
        <v>3858000</v>
      </c>
      <c r="E495" s="6">
        <v>3783429.75</v>
      </c>
      <c r="F495" s="6">
        <f t="shared" si="70"/>
        <v>0</v>
      </c>
      <c r="G495" s="6">
        <f t="shared" si="70"/>
        <v>74570.25</v>
      </c>
    </row>
    <row r="496" spans="1:7" x14ac:dyDescent="0.25">
      <c r="A496" s="2" t="s">
        <v>119</v>
      </c>
      <c r="B496" s="4">
        <v>50206020</v>
      </c>
      <c r="C496" s="6">
        <v>1000</v>
      </c>
      <c r="D496" s="6">
        <v>1000</v>
      </c>
      <c r="E496" s="6">
        <v>0</v>
      </c>
      <c r="F496" s="6">
        <f t="shared" si="70"/>
        <v>0</v>
      </c>
      <c r="G496" s="6">
        <f t="shared" si="70"/>
        <v>1000</v>
      </c>
    </row>
    <row r="497" spans="1:7" x14ac:dyDescent="0.25">
      <c r="A497" s="2" t="s">
        <v>66</v>
      </c>
      <c r="B497" s="4">
        <v>50211990</v>
      </c>
      <c r="C497" s="6">
        <v>1000</v>
      </c>
      <c r="D497" s="6">
        <v>1000</v>
      </c>
      <c r="E497" s="6">
        <v>0</v>
      </c>
      <c r="F497" s="6">
        <f t="shared" si="70"/>
        <v>0</v>
      </c>
      <c r="G497" s="6">
        <f t="shared" si="70"/>
        <v>1000</v>
      </c>
    </row>
    <row r="498" spans="1:7" x14ac:dyDescent="0.25">
      <c r="A498" s="2" t="s">
        <v>76</v>
      </c>
      <c r="B498" s="4">
        <v>50299030</v>
      </c>
      <c r="C498" s="6">
        <v>2550000</v>
      </c>
      <c r="D498" s="6">
        <v>2550000</v>
      </c>
      <c r="E498" s="6">
        <v>2434680</v>
      </c>
      <c r="F498" s="6">
        <f t="shared" si="70"/>
        <v>0</v>
      </c>
      <c r="G498" s="6">
        <f t="shared" si="70"/>
        <v>115320</v>
      </c>
    </row>
    <row r="499" spans="1:7" x14ac:dyDescent="0.25">
      <c r="A499" s="2" t="s">
        <v>68</v>
      </c>
      <c r="B499" s="4">
        <v>50299050</v>
      </c>
      <c r="C499" s="6">
        <v>740000</v>
      </c>
      <c r="D499" s="6">
        <v>740000</v>
      </c>
      <c r="E499" s="6">
        <v>60000</v>
      </c>
      <c r="F499" s="6">
        <f t="shared" si="70"/>
        <v>0</v>
      </c>
      <c r="G499" s="6">
        <f t="shared" si="70"/>
        <v>680000</v>
      </c>
    </row>
    <row r="500" spans="1:7" x14ac:dyDescent="0.25">
      <c r="A500" s="2" t="s">
        <v>77</v>
      </c>
      <c r="B500" s="4">
        <v>50299080</v>
      </c>
      <c r="C500" s="6">
        <v>3400000</v>
      </c>
      <c r="D500" s="6">
        <v>3400000</v>
      </c>
      <c r="E500" s="6">
        <v>2616000</v>
      </c>
      <c r="F500" s="6">
        <f t="shared" si="70"/>
        <v>0</v>
      </c>
      <c r="G500" s="6">
        <f t="shared" si="70"/>
        <v>784000</v>
      </c>
    </row>
    <row r="501" spans="1:7" x14ac:dyDescent="0.25">
      <c r="B501" s="4"/>
    </row>
    <row r="502" spans="1:7" s="3" customFormat="1" x14ac:dyDescent="0.25">
      <c r="A502" s="3" t="s">
        <v>128</v>
      </c>
      <c r="B502" s="5" t="s">
        <v>10</v>
      </c>
      <c r="C502" s="1">
        <v>782500</v>
      </c>
      <c r="D502" s="1">
        <v>782500</v>
      </c>
      <c r="E502" s="1">
        <v>265523.5</v>
      </c>
      <c r="F502" s="1">
        <f t="shared" si="70"/>
        <v>0</v>
      </c>
      <c r="G502" s="1">
        <f t="shared" si="70"/>
        <v>516976.5</v>
      </c>
    </row>
    <row r="503" spans="1:7" x14ac:dyDescent="0.25">
      <c r="A503" s="2" t="s">
        <v>56</v>
      </c>
      <c r="B503" s="4">
        <v>50201010</v>
      </c>
      <c r="C503" s="6">
        <v>60000</v>
      </c>
      <c r="D503" s="6">
        <v>60000</v>
      </c>
      <c r="E503" s="6">
        <v>12410</v>
      </c>
      <c r="F503" s="6">
        <f t="shared" si="70"/>
        <v>0</v>
      </c>
      <c r="G503" s="6">
        <f t="shared" si="70"/>
        <v>47590</v>
      </c>
    </row>
    <row r="504" spans="1:7" x14ac:dyDescent="0.25">
      <c r="A504" s="2" t="s">
        <v>57</v>
      </c>
      <c r="B504" s="4">
        <v>50202010</v>
      </c>
      <c r="C504" s="6">
        <v>140000</v>
      </c>
      <c r="D504" s="6">
        <v>140000</v>
      </c>
      <c r="E504" s="6">
        <v>37660</v>
      </c>
      <c r="F504" s="6">
        <f t="shared" si="70"/>
        <v>0</v>
      </c>
      <c r="G504" s="6">
        <f t="shared" si="70"/>
        <v>102340</v>
      </c>
    </row>
    <row r="505" spans="1:7" x14ac:dyDescent="0.25">
      <c r="A505" s="2" t="s">
        <v>58</v>
      </c>
      <c r="B505" s="4">
        <v>50203010</v>
      </c>
      <c r="C505" s="6">
        <v>100000</v>
      </c>
      <c r="D505" s="6">
        <v>100000</v>
      </c>
      <c r="E505" s="6">
        <v>93268.5</v>
      </c>
      <c r="F505" s="6">
        <f t="shared" si="70"/>
        <v>0</v>
      </c>
      <c r="G505" s="6">
        <f t="shared" si="70"/>
        <v>6731.5</v>
      </c>
    </row>
    <row r="506" spans="1:7" x14ac:dyDescent="0.25">
      <c r="A506" s="2" t="s">
        <v>113</v>
      </c>
      <c r="B506" s="4">
        <v>50203220</v>
      </c>
      <c r="C506" s="6">
        <v>150174</v>
      </c>
      <c r="D506" s="6">
        <v>150174</v>
      </c>
      <c r="E506" s="6">
        <v>0</v>
      </c>
      <c r="F506" s="6">
        <f t="shared" si="70"/>
        <v>0</v>
      </c>
      <c r="G506" s="6">
        <f t="shared" si="70"/>
        <v>150174</v>
      </c>
    </row>
    <row r="507" spans="1:7" x14ac:dyDescent="0.25">
      <c r="A507" s="2" t="s">
        <v>62</v>
      </c>
      <c r="B507" s="4">
        <v>50203990</v>
      </c>
      <c r="C507" s="6">
        <v>56326</v>
      </c>
      <c r="D507" s="6">
        <v>56326</v>
      </c>
      <c r="E507" s="6">
        <v>4920</v>
      </c>
      <c r="F507" s="6">
        <f t="shared" si="70"/>
        <v>0</v>
      </c>
      <c r="G507" s="6">
        <f t="shared" si="70"/>
        <v>51406</v>
      </c>
    </row>
    <row r="508" spans="1:7" x14ac:dyDescent="0.25">
      <c r="A508" s="2" t="s">
        <v>63</v>
      </c>
      <c r="B508" s="4">
        <v>50204010</v>
      </c>
      <c r="C508" s="6">
        <v>10000</v>
      </c>
      <c r="D508" s="6">
        <v>10000</v>
      </c>
      <c r="E508" s="6">
        <v>4000</v>
      </c>
      <c r="F508" s="6">
        <f t="shared" si="70"/>
        <v>0</v>
      </c>
      <c r="G508" s="6">
        <f t="shared" si="70"/>
        <v>6000</v>
      </c>
    </row>
    <row r="509" spans="1:7" x14ac:dyDescent="0.25">
      <c r="A509" s="2" t="s">
        <v>65</v>
      </c>
      <c r="B509" s="4">
        <v>50205020</v>
      </c>
      <c r="C509" s="6">
        <v>10000</v>
      </c>
      <c r="D509" s="6">
        <v>10000</v>
      </c>
      <c r="E509" s="6">
        <v>0</v>
      </c>
      <c r="F509" s="6">
        <f t="shared" si="70"/>
        <v>0</v>
      </c>
      <c r="G509" s="6">
        <f t="shared" si="70"/>
        <v>10000</v>
      </c>
    </row>
    <row r="510" spans="1:7" x14ac:dyDescent="0.25">
      <c r="A510" s="2" t="s">
        <v>66</v>
      </c>
      <c r="B510" s="4">
        <v>50211990</v>
      </c>
      <c r="C510" s="6">
        <v>70000</v>
      </c>
      <c r="D510" s="6">
        <v>70000</v>
      </c>
      <c r="E510" s="6">
        <v>22890</v>
      </c>
      <c r="F510" s="6">
        <f t="shared" si="70"/>
        <v>0</v>
      </c>
      <c r="G510" s="6">
        <f t="shared" si="70"/>
        <v>47110</v>
      </c>
    </row>
    <row r="511" spans="1:7" x14ac:dyDescent="0.25">
      <c r="A511" s="2" t="s">
        <v>76</v>
      </c>
      <c r="B511" s="4">
        <v>50299030</v>
      </c>
      <c r="C511" s="6">
        <v>170000</v>
      </c>
      <c r="D511" s="6">
        <v>170000</v>
      </c>
      <c r="E511" s="6">
        <v>90375</v>
      </c>
      <c r="F511" s="6">
        <f t="shared" si="70"/>
        <v>0</v>
      </c>
      <c r="G511" s="6">
        <f t="shared" si="70"/>
        <v>79625</v>
      </c>
    </row>
    <row r="512" spans="1:7" x14ac:dyDescent="0.25">
      <c r="A512" s="2" t="s">
        <v>77</v>
      </c>
      <c r="B512" s="4">
        <v>50299080</v>
      </c>
      <c r="C512" s="6">
        <v>16000</v>
      </c>
      <c r="D512" s="6">
        <v>16000</v>
      </c>
      <c r="E512" s="6">
        <v>0</v>
      </c>
      <c r="F512" s="6">
        <f t="shared" si="70"/>
        <v>0</v>
      </c>
      <c r="G512" s="6">
        <f t="shared" si="70"/>
        <v>16000</v>
      </c>
    </row>
    <row r="513" spans="1:7" x14ac:dyDescent="0.25">
      <c r="B513" s="4"/>
    </row>
    <row r="514" spans="1:7" s="3" customFormat="1" x14ac:dyDescent="0.25">
      <c r="A514" s="3" t="s">
        <v>129</v>
      </c>
      <c r="B514" s="5">
        <v>300</v>
      </c>
      <c r="C514" s="1">
        <v>1620000</v>
      </c>
      <c r="D514" s="1">
        <v>1620000</v>
      </c>
      <c r="E514" s="1">
        <v>0</v>
      </c>
      <c r="F514" s="1">
        <f t="shared" si="70"/>
        <v>0</v>
      </c>
      <c r="G514" s="1">
        <f t="shared" si="70"/>
        <v>1620000</v>
      </c>
    </row>
    <row r="515" spans="1:7" x14ac:dyDescent="0.25">
      <c r="A515" s="2" t="s">
        <v>130</v>
      </c>
      <c r="B515" s="4">
        <v>10706010</v>
      </c>
      <c r="C515" s="6">
        <v>1500000</v>
      </c>
      <c r="D515" s="6">
        <v>1500000</v>
      </c>
      <c r="E515" s="6">
        <v>0</v>
      </c>
      <c r="F515" s="6">
        <f t="shared" si="70"/>
        <v>0</v>
      </c>
      <c r="G515" s="6">
        <f t="shared" si="70"/>
        <v>1500000</v>
      </c>
    </row>
    <row r="516" spans="1:7" x14ac:dyDescent="0.25">
      <c r="A516" s="2" t="s">
        <v>131</v>
      </c>
      <c r="B516" s="4">
        <v>10705010</v>
      </c>
      <c r="C516" s="6">
        <v>120000</v>
      </c>
      <c r="D516" s="6">
        <v>120000</v>
      </c>
      <c r="E516" s="6">
        <v>0</v>
      </c>
      <c r="F516" s="6">
        <f t="shared" si="70"/>
        <v>0</v>
      </c>
      <c r="G516" s="6">
        <f t="shared" si="70"/>
        <v>120000</v>
      </c>
    </row>
    <row r="517" spans="1:7" x14ac:dyDescent="0.25">
      <c r="B517" s="4"/>
    </row>
    <row r="518" spans="1:7" x14ac:dyDescent="0.25">
      <c r="A518" s="3" t="s">
        <v>132</v>
      </c>
      <c r="B518" s="5">
        <v>1032</v>
      </c>
      <c r="C518" s="1">
        <v>31092701.25</v>
      </c>
      <c r="D518" s="1">
        <v>30709730.25</v>
      </c>
      <c r="E518" s="1">
        <v>13657041.439999999</v>
      </c>
      <c r="F518" s="1">
        <f t="shared" si="70"/>
        <v>382971</v>
      </c>
      <c r="G518" s="1">
        <f t="shared" si="70"/>
        <v>17052688.810000002</v>
      </c>
    </row>
    <row r="519" spans="1:7" s="3" customFormat="1" x14ac:dyDescent="0.25">
      <c r="A519" s="3" t="s">
        <v>21</v>
      </c>
      <c r="B519" s="5">
        <v>100</v>
      </c>
      <c r="C519" s="1">
        <v>23071664</v>
      </c>
      <c r="D519" s="1">
        <v>23071664</v>
      </c>
      <c r="E519" s="1">
        <v>10718184.119999999</v>
      </c>
      <c r="F519" s="1">
        <f t="shared" si="70"/>
        <v>0</v>
      </c>
      <c r="G519" s="1">
        <f t="shared" si="70"/>
        <v>12353479.880000001</v>
      </c>
    </row>
    <row r="520" spans="1:7" x14ac:dyDescent="0.25">
      <c r="A520" s="2" t="s">
        <v>22</v>
      </c>
      <c r="B520" s="4">
        <v>50101010</v>
      </c>
      <c r="C520" s="6">
        <v>15521028</v>
      </c>
      <c r="D520" s="6">
        <v>15521028</v>
      </c>
      <c r="E520" s="6">
        <v>7261438.7599999998</v>
      </c>
      <c r="F520" s="6">
        <f t="shared" si="70"/>
        <v>0</v>
      </c>
      <c r="G520" s="6">
        <f t="shared" si="70"/>
        <v>8259589.2400000002</v>
      </c>
    </row>
    <row r="521" spans="1:7" x14ac:dyDescent="0.25">
      <c r="A521" s="2" t="s">
        <v>24</v>
      </c>
      <c r="B521" s="4">
        <v>50102010</v>
      </c>
      <c r="C521" s="6">
        <v>816000</v>
      </c>
      <c r="D521" s="6">
        <v>816000</v>
      </c>
      <c r="E521" s="6">
        <v>386838.71</v>
      </c>
      <c r="F521" s="6">
        <f t="shared" si="70"/>
        <v>0</v>
      </c>
      <c r="G521" s="6">
        <f t="shared" si="70"/>
        <v>429161.29</v>
      </c>
    </row>
    <row r="522" spans="1:7" x14ac:dyDescent="0.25">
      <c r="A522" s="2" t="s">
        <v>25</v>
      </c>
      <c r="B522" s="4">
        <v>50102020</v>
      </c>
      <c r="C522" s="6">
        <v>216000</v>
      </c>
      <c r="D522" s="6">
        <v>216000</v>
      </c>
      <c r="E522" s="6">
        <v>108000</v>
      </c>
      <c r="F522" s="6">
        <f t="shared" si="70"/>
        <v>0</v>
      </c>
      <c r="G522" s="6">
        <f t="shared" si="70"/>
        <v>108000</v>
      </c>
    </row>
    <row r="523" spans="1:7" x14ac:dyDescent="0.25">
      <c r="A523" s="2" t="s">
        <v>26</v>
      </c>
      <c r="B523" s="4">
        <v>50102030</v>
      </c>
      <c r="C523" s="6">
        <v>216000</v>
      </c>
      <c r="D523" s="6">
        <v>216000</v>
      </c>
      <c r="E523" s="6">
        <v>51000</v>
      </c>
      <c r="F523" s="6">
        <f t="shared" si="70"/>
        <v>0</v>
      </c>
      <c r="G523" s="6">
        <f t="shared" si="70"/>
        <v>165000</v>
      </c>
    </row>
    <row r="524" spans="1:7" x14ac:dyDescent="0.25">
      <c r="A524" s="2" t="s">
        <v>27</v>
      </c>
      <c r="B524" s="4">
        <v>50102040</v>
      </c>
      <c r="C524" s="6">
        <v>238000</v>
      </c>
      <c r="D524" s="6">
        <v>238000</v>
      </c>
      <c r="E524" s="6">
        <v>224000</v>
      </c>
      <c r="F524" s="6">
        <f t="shared" si="70"/>
        <v>0</v>
      </c>
      <c r="G524" s="6">
        <f t="shared" si="70"/>
        <v>14000</v>
      </c>
    </row>
    <row r="525" spans="1:7" x14ac:dyDescent="0.25">
      <c r="A525" s="2" t="s">
        <v>29</v>
      </c>
      <c r="B525" s="4">
        <v>50102120</v>
      </c>
      <c r="C525" s="6">
        <v>20000</v>
      </c>
      <c r="D525" s="6">
        <v>20000</v>
      </c>
      <c r="E525" s="6">
        <v>20000</v>
      </c>
      <c r="F525" s="6">
        <f t="shared" si="70"/>
        <v>0</v>
      </c>
      <c r="G525" s="6">
        <f t="shared" si="70"/>
        <v>0</v>
      </c>
    </row>
    <row r="526" spans="1:7" x14ac:dyDescent="0.25">
      <c r="A526" s="2" t="s">
        <v>30</v>
      </c>
      <c r="B526" s="4">
        <v>50102130</v>
      </c>
      <c r="C526" s="6">
        <v>515000</v>
      </c>
      <c r="D526" s="6">
        <v>515000</v>
      </c>
      <c r="E526" s="6">
        <v>134043.82</v>
      </c>
      <c r="F526" s="6">
        <f t="shared" si="70"/>
        <v>0</v>
      </c>
      <c r="G526" s="6">
        <f t="shared" si="70"/>
        <v>380956.18</v>
      </c>
    </row>
    <row r="527" spans="1:7" x14ac:dyDescent="0.25">
      <c r="A527" s="2" t="s">
        <v>31</v>
      </c>
      <c r="B527" s="4">
        <v>50102140</v>
      </c>
      <c r="C527" s="6">
        <v>1293419</v>
      </c>
      <c r="D527" s="6">
        <v>1293419</v>
      </c>
      <c r="E527" s="6">
        <v>0</v>
      </c>
      <c r="F527" s="6">
        <f t="shared" si="70"/>
        <v>0</v>
      </c>
      <c r="G527" s="6">
        <f t="shared" si="70"/>
        <v>1293419</v>
      </c>
    </row>
    <row r="528" spans="1:7" x14ac:dyDescent="0.25">
      <c r="A528" s="2" t="s">
        <v>32</v>
      </c>
      <c r="B528" s="4">
        <v>50102150</v>
      </c>
      <c r="C528" s="6">
        <v>170000</v>
      </c>
      <c r="D528" s="6">
        <v>170000</v>
      </c>
      <c r="E528" s="6">
        <v>0</v>
      </c>
      <c r="F528" s="6">
        <f t="shared" si="70"/>
        <v>0</v>
      </c>
      <c r="G528" s="6">
        <f t="shared" si="70"/>
        <v>170000</v>
      </c>
    </row>
    <row r="529" spans="1:7" x14ac:dyDescent="0.25">
      <c r="A529" s="2" t="s">
        <v>95</v>
      </c>
      <c r="B529" s="4">
        <v>50102990</v>
      </c>
      <c r="C529" s="6">
        <v>1293419</v>
      </c>
      <c r="D529" s="6">
        <v>1293419</v>
      </c>
      <c r="E529" s="6">
        <v>1202000</v>
      </c>
      <c r="F529" s="6">
        <f t="shared" si="70"/>
        <v>0</v>
      </c>
      <c r="G529" s="6">
        <f t="shared" si="70"/>
        <v>91419</v>
      </c>
    </row>
    <row r="530" spans="1:7" x14ac:dyDescent="0.25">
      <c r="A530" s="2" t="s">
        <v>34</v>
      </c>
      <c r="B530" s="4">
        <v>50102990</v>
      </c>
      <c r="C530" s="6">
        <v>238000</v>
      </c>
      <c r="D530" s="6">
        <v>238000</v>
      </c>
      <c r="E530" s="6">
        <v>224000</v>
      </c>
      <c r="F530" s="6">
        <f t="shared" si="70"/>
        <v>0</v>
      </c>
      <c r="G530" s="6">
        <f t="shared" si="70"/>
        <v>14000</v>
      </c>
    </row>
    <row r="531" spans="1:7" x14ac:dyDescent="0.25">
      <c r="A531" s="2" t="s">
        <v>35</v>
      </c>
      <c r="B531" s="4">
        <v>50103010</v>
      </c>
      <c r="C531" s="6">
        <v>1862524</v>
      </c>
      <c r="D531" s="6">
        <v>1862524</v>
      </c>
      <c r="E531" s="6">
        <v>871372.66</v>
      </c>
      <c r="F531" s="6">
        <f t="shared" si="70"/>
        <v>0</v>
      </c>
      <c r="G531" s="6">
        <f t="shared" si="70"/>
        <v>991151.34</v>
      </c>
    </row>
    <row r="532" spans="1:7" x14ac:dyDescent="0.25">
      <c r="A532" s="2" t="s">
        <v>36</v>
      </c>
      <c r="B532" s="4">
        <v>50103020</v>
      </c>
      <c r="C532" s="6">
        <v>81600</v>
      </c>
      <c r="D532" s="6">
        <v>81600</v>
      </c>
      <c r="E532" s="6">
        <v>38800</v>
      </c>
      <c r="F532" s="6">
        <f t="shared" si="70"/>
        <v>0</v>
      </c>
      <c r="G532" s="6">
        <f t="shared" si="70"/>
        <v>42800</v>
      </c>
    </row>
    <row r="533" spans="1:7" x14ac:dyDescent="0.25">
      <c r="A533" s="2" t="s">
        <v>37</v>
      </c>
      <c r="B533" s="4">
        <v>50103030</v>
      </c>
      <c r="C533" s="6">
        <v>379874</v>
      </c>
      <c r="D533" s="6">
        <v>379874</v>
      </c>
      <c r="E533" s="6">
        <v>177290.17</v>
      </c>
      <c r="F533" s="6">
        <f t="shared" si="70"/>
        <v>0</v>
      </c>
      <c r="G533" s="6">
        <f t="shared" si="70"/>
        <v>202583.83</v>
      </c>
    </row>
    <row r="534" spans="1:7" x14ac:dyDescent="0.25">
      <c r="A534" s="2" t="s">
        <v>38</v>
      </c>
      <c r="B534" s="4">
        <v>50103040</v>
      </c>
      <c r="C534" s="6">
        <v>40800</v>
      </c>
      <c r="D534" s="6">
        <v>40800</v>
      </c>
      <c r="E534" s="6">
        <v>19400</v>
      </c>
      <c r="F534" s="6">
        <f t="shared" si="70"/>
        <v>0</v>
      </c>
      <c r="G534" s="6">
        <f t="shared" si="70"/>
        <v>21400</v>
      </c>
    </row>
    <row r="535" spans="1:7" x14ac:dyDescent="0.25">
      <c r="A535" s="2" t="s">
        <v>39</v>
      </c>
      <c r="B535" s="4">
        <v>50104990</v>
      </c>
      <c r="C535" s="6">
        <v>170000</v>
      </c>
      <c r="D535" s="6">
        <v>170000</v>
      </c>
      <c r="E535" s="6">
        <v>0</v>
      </c>
      <c r="F535" s="6">
        <f t="shared" si="70"/>
        <v>0</v>
      </c>
      <c r="G535" s="6">
        <f t="shared" si="70"/>
        <v>170000</v>
      </c>
    </row>
    <row r="536" spans="1:7" x14ac:dyDescent="0.25">
      <c r="B536" s="4"/>
    </row>
    <row r="537" spans="1:7" s="3" customFormat="1" x14ac:dyDescent="0.25">
      <c r="A537" s="3" t="s">
        <v>40</v>
      </c>
      <c r="B537" s="5">
        <v>200</v>
      </c>
      <c r="C537" s="1">
        <v>8021037.25</v>
      </c>
      <c r="D537" s="1">
        <v>7638066.25</v>
      </c>
      <c r="E537" s="1">
        <v>2938857.32</v>
      </c>
      <c r="F537" s="1">
        <f t="shared" si="70"/>
        <v>382971</v>
      </c>
      <c r="G537" s="1">
        <f t="shared" si="70"/>
        <v>4699208.93</v>
      </c>
    </row>
    <row r="538" spans="1:7" s="3" customFormat="1" x14ac:dyDescent="0.25">
      <c r="A538" s="3" t="s">
        <v>705</v>
      </c>
      <c r="B538" s="5"/>
      <c r="C538" s="1">
        <f>SUM(C539:C552)</f>
        <v>1861037.25</v>
      </c>
      <c r="D538" s="1">
        <f t="shared" ref="D538:G538" si="71">SUM(D539:D552)</f>
        <v>1515508.25</v>
      </c>
      <c r="E538" s="1">
        <f t="shared" si="71"/>
        <v>981913.57</v>
      </c>
      <c r="F538" s="1">
        <f t="shared" si="71"/>
        <v>345529</v>
      </c>
      <c r="G538" s="1">
        <f t="shared" si="71"/>
        <v>533594.67999999993</v>
      </c>
    </row>
    <row r="539" spans="1:7" x14ac:dyDescent="0.25">
      <c r="A539" s="2" t="s">
        <v>56</v>
      </c>
      <c r="B539" s="4">
        <v>50201010</v>
      </c>
      <c r="C539" s="6">
        <v>120000</v>
      </c>
      <c r="D539" s="6">
        <v>60000</v>
      </c>
      <c r="E539" s="6">
        <v>16435</v>
      </c>
      <c r="F539" s="6">
        <f t="shared" si="70"/>
        <v>60000</v>
      </c>
      <c r="G539" s="6">
        <f t="shared" si="70"/>
        <v>43565</v>
      </c>
    </row>
    <row r="540" spans="1:7" x14ac:dyDescent="0.25">
      <c r="A540" s="2" t="s">
        <v>57</v>
      </c>
      <c r="B540" s="4">
        <v>50202010</v>
      </c>
      <c r="C540" s="6">
        <v>180000</v>
      </c>
      <c r="D540" s="6">
        <v>65000</v>
      </c>
      <c r="E540" s="6">
        <v>59220</v>
      </c>
      <c r="F540" s="6">
        <f t="shared" si="70"/>
        <v>115000</v>
      </c>
      <c r="G540" s="6">
        <f t="shared" si="70"/>
        <v>5780</v>
      </c>
    </row>
    <row r="541" spans="1:7" x14ac:dyDescent="0.25">
      <c r="A541" s="2" t="s">
        <v>58</v>
      </c>
      <c r="B541" s="4">
        <v>50203010</v>
      </c>
      <c r="C541" s="6">
        <v>357146</v>
      </c>
      <c r="D541" s="6">
        <v>357146</v>
      </c>
      <c r="E541" s="6">
        <v>225233.45</v>
      </c>
      <c r="F541" s="6">
        <f t="shared" si="70"/>
        <v>0</v>
      </c>
      <c r="G541" s="6">
        <f t="shared" si="70"/>
        <v>131912.54999999999</v>
      </c>
    </row>
    <row r="542" spans="1:7" x14ac:dyDescent="0.25">
      <c r="A542" s="2" t="s">
        <v>74</v>
      </c>
      <c r="B542" s="4">
        <v>50203090</v>
      </c>
      <c r="C542" s="6">
        <v>290832.25</v>
      </c>
      <c r="D542" s="6">
        <v>146672.25</v>
      </c>
      <c r="E542" s="6">
        <v>113217.25</v>
      </c>
      <c r="F542" s="6">
        <f t="shared" ref="F542:G602" si="72">C542-D542</f>
        <v>144160</v>
      </c>
      <c r="G542" s="6">
        <f t="shared" si="72"/>
        <v>33455</v>
      </c>
    </row>
    <row r="543" spans="1:7" x14ac:dyDescent="0.25">
      <c r="A543" s="2" t="s">
        <v>61</v>
      </c>
      <c r="B543" s="4">
        <v>50203210</v>
      </c>
      <c r="C543" s="6">
        <v>176561</v>
      </c>
      <c r="D543" s="6">
        <v>176561</v>
      </c>
      <c r="E543" s="6">
        <v>128381</v>
      </c>
      <c r="F543" s="6">
        <f t="shared" si="72"/>
        <v>0</v>
      </c>
      <c r="G543" s="6">
        <f t="shared" si="72"/>
        <v>48180</v>
      </c>
    </row>
    <row r="544" spans="1:7" x14ac:dyDescent="0.25">
      <c r="A544" s="2" t="s">
        <v>62</v>
      </c>
      <c r="B544" s="4">
        <v>50203990</v>
      </c>
      <c r="C544" s="6">
        <v>112646</v>
      </c>
      <c r="D544" s="6">
        <v>112646</v>
      </c>
      <c r="E544" s="6">
        <v>20020</v>
      </c>
      <c r="F544" s="6">
        <f t="shared" si="72"/>
        <v>0</v>
      </c>
      <c r="G544" s="6">
        <f t="shared" si="72"/>
        <v>92626</v>
      </c>
    </row>
    <row r="545" spans="1:7" x14ac:dyDescent="0.25">
      <c r="A545" s="2" t="s">
        <v>63</v>
      </c>
      <c r="B545" s="4">
        <v>50204010</v>
      </c>
      <c r="C545" s="6">
        <v>33100</v>
      </c>
      <c r="D545" s="6">
        <v>24859</v>
      </c>
      <c r="E545" s="6">
        <v>8080</v>
      </c>
      <c r="F545" s="6">
        <f t="shared" si="72"/>
        <v>8241</v>
      </c>
      <c r="G545" s="6">
        <f t="shared" si="72"/>
        <v>16779</v>
      </c>
    </row>
    <row r="546" spans="1:7" x14ac:dyDescent="0.25">
      <c r="A546" s="2" t="s">
        <v>133</v>
      </c>
      <c r="B546" s="4">
        <v>50205020</v>
      </c>
      <c r="C546" s="6">
        <v>35000</v>
      </c>
      <c r="D546" s="6">
        <v>18872</v>
      </c>
      <c r="E546" s="6">
        <v>15862.87</v>
      </c>
      <c r="F546" s="6">
        <f t="shared" si="72"/>
        <v>16128</v>
      </c>
      <c r="G546" s="6">
        <f t="shared" si="72"/>
        <v>3009.1299999999992</v>
      </c>
    </row>
    <row r="547" spans="1:7" x14ac:dyDescent="0.25">
      <c r="A547" s="2" t="s">
        <v>134</v>
      </c>
      <c r="B547" s="4">
        <v>50205020</v>
      </c>
      <c r="C547" s="6">
        <v>114000</v>
      </c>
      <c r="D547" s="6">
        <v>114000</v>
      </c>
      <c r="E547" s="6">
        <v>57000</v>
      </c>
      <c r="F547" s="6">
        <f t="shared" si="72"/>
        <v>0</v>
      </c>
      <c r="G547" s="6">
        <f t="shared" si="72"/>
        <v>57000</v>
      </c>
    </row>
    <row r="548" spans="1:7" x14ac:dyDescent="0.25">
      <c r="A548" s="2" t="s">
        <v>67</v>
      </c>
      <c r="B548" s="4">
        <v>50213050</v>
      </c>
      <c r="C548" s="6">
        <v>45000</v>
      </c>
      <c r="D548" s="6">
        <v>45000</v>
      </c>
      <c r="E548" s="6">
        <v>0</v>
      </c>
      <c r="F548" s="6">
        <f t="shared" si="72"/>
        <v>0</v>
      </c>
      <c r="G548" s="6">
        <f t="shared" si="72"/>
        <v>45000</v>
      </c>
    </row>
    <row r="549" spans="1:7" x14ac:dyDescent="0.25">
      <c r="A549" s="2" t="s">
        <v>92</v>
      </c>
      <c r="B549" s="4">
        <v>50213210</v>
      </c>
      <c r="C549" s="6">
        <v>111752</v>
      </c>
      <c r="D549" s="6">
        <v>111752</v>
      </c>
      <c r="E549" s="6">
        <v>106450</v>
      </c>
      <c r="F549" s="6">
        <f t="shared" si="72"/>
        <v>0</v>
      </c>
      <c r="G549" s="6">
        <f t="shared" si="72"/>
        <v>5302</v>
      </c>
    </row>
    <row r="550" spans="1:7" x14ac:dyDescent="0.25">
      <c r="A550" s="2" t="s">
        <v>51</v>
      </c>
      <c r="B550" s="4">
        <v>50216020</v>
      </c>
      <c r="C550" s="6">
        <v>7000</v>
      </c>
      <c r="D550" s="6">
        <v>7000</v>
      </c>
      <c r="E550" s="6">
        <v>3375</v>
      </c>
      <c r="F550" s="6">
        <f t="shared" si="72"/>
        <v>0</v>
      </c>
      <c r="G550" s="6">
        <f t="shared" si="72"/>
        <v>3625</v>
      </c>
    </row>
    <row r="551" spans="1:7" x14ac:dyDescent="0.25">
      <c r="A551" s="2" t="s">
        <v>75</v>
      </c>
      <c r="B551" s="4">
        <v>50299020</v>
      </c>
      <c r="C551" s="6">
        <v>28000</v>
      </c>
      <c r="D551" s="6">
        <v>26000</v>
      </c>
      <c r="E551" s="6">
        <v>19290</v>
      </c>
      <c r="F551" s="6">
        <f t="shared" si="72"/>
        <v>2000</v>
      </c>
      <c r="G551" s="6">
        <f t="shared" si="72"/>
        <v>6710</v>
      </c>
    </row>
    <row r="552" spans="1:7" x14ac:dyDescent="0.25">
      <c r="A552" s="2" t="s">
        <v>76</v>
      </c>
      <c r="B552" s="4">
        <v>50299030</v>
      </c>
      <c r="C552" s="6">
        <v>250000</v>
      </c>
      <c r="D552" s="6">
        <v>250000</v>
      </c>
      <c r="E552" s="6">
        <v>209349</v>
      </c>
      <c r="F552" s="6">
        <f t="shared" si="72"/>
        <v>0</v>
      </c>
      <c r="G552" s="6">
        <f t="shared" si="72"/>
        <v>40651</v>
      </c>
    </row>
    <row r="553" spans="1:7" x14ac:dyDescent="0.25">
      <c r="B553" s="4"/>
    </row>
    <row r="554" spans="1:7" s="3" customFormat="1" x14ac:dyDescent="0.25">
      <c r="A554" s="3" t="s">
        <v>135</v>
      </c>
      <c r="B554" s="5"/>
      <c r="C554" s="1">
        <v>1100000</v>
      </c>
      <c r="D554" s="1">
        <v>1092558</v>
      </c>
      <c r="E554" s="1">
        <v>747958.75</v>
      </c>
      <c r="F554" s="1">
        <f t="shared" si="72"/>
        <v>7442</v>
      </c>
      <c r="G554" s="1">
        <f t="shared" si="72"/>
        <v>344599.25</v>
      </c>
    </row>
    <row r="555" spans="1:7" x14ac:dyDescent="0.25">
      <c r="A555" s="2" t="s">
        <v>57</v>
      </c>
      <c r="B555" s="4">
        <v>50202010</v>
      </c>
      <c r="C555" s="6">
        <v>828574.25</v>
      </c>
      <c r="D555" s="6">
        <v>828574.25</v>
      </c>
      <c r="E555" s="6">
        <v>559000</v>
      </c>
      <c r="F555" s="6">
        <f t="shared" si="72"/>
        <v>0</v>
      </c>
      <c r="G555" s="6">
        <f t="shared" si="72"/>
        <v>269574.25</v>
      </c>
    </row>
    <row r="556" spans="1:7" x14ac:dyDescent="0.25">
      <c r="A556" s="2" t="s">
        <v>58</v>
      </c>
      <c r="B556" s="4">
        <v>50203010</v>
      </c>
      <c r="C556" s="6">
        <v>6284.75</v>
      </c>
      <c r="D556" s="6">
        <v>6284.75</v>
      </c>
      <c r="E556" s="6">
        <v>6284.75</v>
      </c>
      <c r="F556" s="6">
        <f t="shared" si="72"/>
        <v>0</v>
      </c>
      <c r="G556" s="6">
        <f t="shared" si="72"/>
        <v>0</v>
      </c>
    </row>
    <row r="557" spans="1:7" x14ac:dyDescent="0.25">
      <c r="A557" s="2" t="s">
        <v>62</v>
      </c>
      <c r="B557" s="4">
        <v>50203990</v>
      </c>
      <c r="C557" s="6">
        <v>142081</v>
      </c>
      <c r="D557" s="6">
        <v>134639</v>
      </c>
      <c r="E557" s="6">
        <v>134639</v>
      </c>
      <c r="F557" s="6">
        <f t="shared" si="72"/>
        <v>7442</v>
      </c>
      <c r="G557" s="6">
        <f t="shared" si="72"/>
        <v>0</v>
      </c>
    </row>
    <row r="558" spans="1:7" x14ac:dyDescent="0.25">
      <c r="A558" s="2" t="s">
        <v>76</v>
      </c>
      <c r="B558" s="4">
        <v>50299030</v>
      </c>
      <c r="C558" s="6">
        <v>123060</v>
      </c>
      <c r="D558" s="6">
        <v>123060</v>
      </c>
      <c r="E558" s="6">
        <v>48035</v>
      </c>
      <c r="F558" s="6">
        <f t="shared" si="72"/>
        <v>0</v>
      </c>
      <c r="G558" s="6">
        <f t="shared" si="72"/>
        <v>75025</v>
      </c>
    </row>
    <row r="559" spans="1:7" x14ac:dyDescent="0.25">
      <c r="B559" s="4"/>
    </row>
    <row r="560" spans="1:7" s="3" customFormat="1" x14ac:dyDescent="0.25">
      <c r="A560" s="3" t="s">
        <v>136</v>
      </c>
      <c r="B560" s="5" t="s">
        <v>10</v>
      </c>
      <c r="C560" s="1">
        <f>SUM(C561:C568)</f>
        <v>1754000</v>
      </c>
      <c r="D560" s="1">
        <f t="shared" ref="D560:E560" si="73">SUM(D561:D568)</f>
        <v>1754000</v>
      </c>
      <c r="E560" s="1">
        <f t="shared" si="73"/>
        <v>149000.5</v>
      </c>
      <c r="F560" s="1">
        <f t="shared" si="72"/>
        <v>0</v>
      </c>
      <c r="G560" s="1">
        <f t="shared" si="72"/>
        <v>1604999.5</v>
      </c>
    </row>
    <row r="561" spans="1:7" x14ac:dyDescent="0.25">
      <c r="A561" s="2" t="s">
        <v>56</v>
      </c>
      <c r="B561" s="4">
        <v>50201010</v>
      </c>
      <c r="C561" s="6">
        <f>455000+210000</f>
        <v>665000</v>
      </c>
      <c r="D561" s="6">
        <f>455000+210000</f>
        <v>665000</v>
      </c>
      <c r="E561" s="6">
        <v>0</v>
      </c>
      <c r="F561" s="6">
        <f t="shared" si="72"/>
        <v>0</v>
      </c>
      <c r="G561" s="6">
        <f t="shared" si="72"/>
        <v>665000</v>
      </c>
    </row>
    <row r="562" spans="1:7" x14ac:dyDescent="0.25">
      <c r="A562" s="2" t="s">
        <v>57</v>
      </c>
      <c r="B562" s="4">
        <v>50202010</v>
      </c>
      <c r="C562" s="6">
        <v>2000</v>
      </c>
      <c r="D562" s="6">
        <v>2000</v>
      </c>
      <c r="E562" s="6">
        <v>0</v>
      </c>
      <c r="F562" s="6">
        <f t="shared" si="72"/>
        <v>0</v>
      </c>
      <c r="G562" s="6">
        <f t="shared" si="72"/>
        <v>2000</v>
      </c>
    </row>
    <row r="563" spans="1:7" x14ac:dyDescent="0.25">
      <c r="A563" s="2" t="s">
        <v>58</v>
      </c>
      <c r="B563" s="4">
        <v>50203010</v>
      </c>
      <c r="C563" s="6">
        <v>70000</v>
      </c>
      <c r="D563" s="6">
        <v>70000</v>
      </c>
      <c r="E563" s="6">
        <v>51590.5</v>
      </c>
      <c r="F563" s="6">
        <f t="shared" si="72"/>
        <v>0</v>
      </c>
      <c r="G563" s="6">
        <f t="shared" si="72"/>
        <v>18409.5</v>
      </c>
    </row>
    <row r="564" spans="1:7" x14ac:dyDescent="0.25">
      <c r="A564" s="2" t="s">
        <v>62</v>
      </c>
      <c r="B564" s="4">
        <v>50203990</v>
      </c>
      <c r="C564" s="6">
        <v>170000</v>
      </c>
      <c r="D564" s="6">
        <v>170000</v>
      </c>
      <c r="E564" s="6">
        <v>0</v>
      </c>
      <c r="F564" s="6">
        <f t="shared" si="72"/>
        <v>0</v>
      </c>
      <c r="G564" s="6">
        <f t="shared" si="72"/>
        <v>170000</v>
      </c>
    </row>
    <row r="565" spans="1:7" x14ac:dyDescent="0.25">
      <c r="A565" s="2" t="s">
        <v>119</v>
      </c>
      <c r="B565" s="4">
        <v>50206020</v>
      </c>
      <c r="C565" s="6">
        <v>3000</v>
      </c>
      <c r="D565" s="6">
        <v>3000</v>
      </c>
      <c r="E565" s="6">
        <v>0</v>
      </c>
      <c r="F565" s="6">
        <f t="shared" si="72"/>
        <v>0</v>
      </c>
      <c r="G565" s="6">
        <f t="shared" si="72"/>
        <v>3000</v>
      </c>
    </row>
    <row r="566" spans="1:7" x14ac:dyDescent="0.25">
      <c r="A566" s="2" t="s">
        <v>66</v>
      </c>
      <c r="B566" s="4">
        <v>50211990</v>
      </c>
      <c r="C566" s="6">
        <v>5000</v>
      </c>
      <c r="D566" s="6">
        <v>5000</v>
      </c>
      <c r="E566" s="6">
        <v>0</v>
      </c>
      <c r="F566" s="6">
        <f t="shared" si="72"/>
        <v>0</v>
      </c>
      <c r="G566" s="6">
        <f t="shared" si="72"/>
        <v>5000</v>
      </c>
    </row>
    <row r="567" spans="1:7" x14ac:dyDescent="0.25">
      <c r="A567" s="2" t="s">
        <v>76</v>
      </c>
      <c r="B567" s="4">
        <v>50299030</v>
      </c>
      <c r="C567" s="6">
        <v>150000</v>
      </c>
      <c r="D567" s="6">
        <v>150000</v>
      </c>
      <c r="E567" s="6">
        <v>17410</v>
      </c>
      <c r="F567" s="6">
        <f t="shared" si="72"/>
        <v>0</v>
      </c>
      <c r="G567" s="6">
        <f t="shared" si="72"/>
        <v>132590</v>
      </c>
    </row>
    <row r="568" spans="1:7" x14ac:dyDescent="0.25">
      <c r="A568" s="2" t="s">
        <v>77</v>
      </c>
      <c r="B568" s="4">
        <v>50299080</v>
      </c>
      <c r="C568" s="6">
        <f>225000+464000</f>
        <v>689000</v>
      </c>
      <c r="D568" s="6">
        <f>225000+464000</f>
        <v>689000</v>
      </c>
      <c r="E568" s="6">
        <v>80000</v>
      </c>
      <c r="F568" s="6">
        <f t="shared" si="72"/>
        <v>0</v>
      </c>
      <c r="G568" s="6">
        <f t="shared" si="72"/>
        <v>609000</v>
      </c>
    </row>
    <row r="569" spans="1:7" x14ac:dyDescent="0.25">
      <c r="B569" s="4"/>
    </row>
    <row r="570" spans="1:7" s="3" customFormat="1" x14ac:dyDescent="0.25">
      <c r="A570" s="3" t="s">
        <v>137</v>
      </c>
      <c r="B570" s="5" t="s">
        <v>10</v>
      </c>
      <c r="C570" s="1">
        <v>1543500</v>
      </c>
      <c r="D570" s="1">
        <v>1513500</v>
      </c>
      <c r="E570" s="1">
        <v>813122.5</v>
      </c>
      <c r="F570" s="1">
        <f t="shared" si="72"/>
        <v>30000</v>
      </c>
      <c r="G570" s="1">
        <f t="shared" si="72"/>
        <v>700377.5</v>
      </c>
    </row>
    <row r="571" spans="1:7" x14ac:dyDescent="0.25">
      <c r="A571" s="2" t="s">
        <v>56</v>
      </c>
      <c r="B571" s="4">
        <v>50201010</v>
      </c>
      <c r="C571" s="6">
        <v>177500</v>
      </c>
      <c r="D571" s="6">
        <v>177500</v>
      </c>
      <c r="E571" s="6">
        <v>0</v>
      </c>
      <c r="F571" s="6">
        <f t="shared" si="72"/>
        <v>0</v>
      </c>
      <c r="G571" s="6">
        <f t="shared" si="72"/>
        <v>177500</v>
      </c>
    </row>
    <row r="572" spans="1:7" x14ac:dyDescent="0.25">
      <c r="A572" s="2" t="s">
        <v>57</v>
      </c>
      <c r="B572" s="4">
        <v>50202010</v>
      </c>
      <c r="C572" s="6">
        <v>1199500</v>
      </c>
      <c r="D572" s="6">
        <v>1199500</v>
      </c>
      <c r="E572" s="6">
        <v>796622.5</v>
      </c>
      <c r="F572" s="6">
        <f t="shared" si="72"/>
        <v>0</v>
      </c>
      <c r="G572" s="6">
        <f t="shared" si="72"/>
        <v>402877.5</v>
      </c>
    </row>
    <row r="573" spans="1:7" x14ac:dyDescent="0.25">
      <c r="A573" s="2" t="s">
        <v>61</v>
      </c>
      <c r="B573" s="4">
        <v>50203210</v>
      </c>
      <c r="C573" s="6">
        <v>16500</v>
      </c>
      <c r="D573" s="6">
        <v>16500</v>
      </c>
      <c r="E573" s="6">
        <v>16500</v>
      </c>
      <c r="F573" s="6">
        <f t="shared" si="72"/>
        <v>0</v>
      </c>
      <c r="G573" s="6">
        <f t="shared" si="72"/>
        <v>0</v>
      </c>
    </row>
    <row r="574" spans="1:7" x14ac:dyDescent="0.25">
      <c r="A574" s="2" t="s">
        <v>66</v>
      </c>
      <c r="B574" s="4">
        <v>50211990</v>
      </c>
      <c r="C574" s="6">
        <v>150000</v>
      </c>
      <c r="D574" s="6">
        <v>120000</v>
      </c>
      <c r="E574" s="6">
        <v>0</v>
      </c>
      <c r="F574" s="6">
        <f t="shared" si="72"/>
        <v>30000</v>
      </c>
      <c r="G574" s="6">
        <f t="shared" si="72"/>
        <v>120000</v>
      </c>
    </row>
    <row r="575" spans="1:7" x14ac:dyDescent="0.25">
      <c r="B575" s="4"/>
    </row>
    <row r="576" spans="1:7" s="3" customFormat="1" x14ac:dyDescent="0.25">
      <c r="A576" s="3" t="s">
        <v>138</v>
      </c>
      <c r="B576" s="5" t="s">
        <v>10</v>
      </c>
      <c r="C576" s="1">
        <v>262500</v>
      </c>
      <c r="D576" s="1">
        <v>262500</v>
      </c>
      <c r="E576" s="1">
        <v>166862</v>
      </c>
      <c r="F576" s="1">
        <f t="shared" si="72"/>
        <v>0</v>
      </c>
      <c r="G576" s="1">
        <f t="shared" si="72"/>
        <v>95638</v>
      </c>
    </row>
    <row r="577" spans="1:7" x14ac:dyDescent="0.25">
      <c r="A577" s="2" t="s">
        <v>57</v>
      </c>
      <c r="B577" s="4">
        <v>50202010</v>
      </c>
      <c r="C577" s="6">
        <v>160000</v>
      </c>
      <c r="D577" s="6">
        <v>160000</v>
      </c>
      <c r="E577" s="6">
        <v>96000</v>
      </c>
      <c r="F577" s="6">
        <f t="shared" si="72"/>
        <v>0</v>
      </c>
      <c r="G577" s="6">
        <f t="shared" si="72"/>
        <v>64000</v>
      </c>
    </row>
    <row r="578" spans="1:7" x14ac:dyDescent="0.25">
      <c r="A578" s="2" t="s">
        <v>58</v>
      </c>
      <c r="B578" s="4">
        <v>50203010</v>
      </c>
      <c r="C578" s="6">
        <v>4079</v>
      </c>
      <c r="D578" s="6">
        <v>4079</v>
      </c>
      <c r="E578" s="6">
        <v>3127</v>
      </c>
      <c r="F578" s="6">
        <f t="shared" si="72"/>
        <v>0</v>
      </c>
      <c r="G578" s="6">
        <f t="shared" si="72"/>
        <v>952</v>
      </c>
    </row>
    <row r="579" spans="1:7" x14ac:dyDescent="0.25">
      <c r="A579" s="2" t="s">
        <v>61</v>
      </c>
      <c r="B579" s="4">
        <v>50203210</v>
      </c>
      <c r="C579" s="6">
        <v>935</v>
      </c>
      <c r="D579" s="6">
        <v>935</v>
      </c>
      <c r="E579" s="6">
        <v>903</v>
      </c>
      <c r="F579" s="6">
        <f t="shared" si="72"/>
        <v>0</v>
      </c>
      <c r="G579" s="6">
        <f t="shared" si="72"/>
        <v>32</v>
      </c>
    </row>
    <row r="580" spans="1:7" x14ac:dyDescent="0.25">
      <c r="A580" s="2" t="s">
        <v>62</v>
      </c>
      <c r="B580" s="4">
        <v>50203990</v>
      </c>
      <c r="C580" s="6">
        <v>4140</v>
      </c>
      <c r="D580" s="6">
        <v>4140</v>
      </c>
      <c r="E580" s="6">
        <v>4064</v>
      </c>
      <c r="F580" s="6">
        <f t="shared" si="72"/>
        <v>0</v>
      </c>
      <c r="G580" s="6">
        <f t="shared" si="72"/>
        <v>76</v>
      </c>
    </row>
    <row r="581" spans="1:7" x14ac:dyDescent="0.25">
      <c r="A581" s="2" t="s">
        <v>92</v>
      </c>
      <c r="B581" s="4">
        <v>50213210</v>
      </c>
      <c r="C581" s="6">
        <v>846</v>
      </c>
      <c r="D581" s="6">
        <v>846</v>
      </c>
      <c r="E581" s="6">
        <v>0</v>
      </c>
      <c r="F581" s="6">
        <f t="shared" si="72"/>
        <v>0</v>
      </c>
      <c r="G581" s="6">
        <f t="shared" si="72"/>
        <v>846</v>
      </c>
    </row>
    <row r="582" spans="1:7" x14ac:dyDescent="0.25">
      <c r="A582" s="2" t="s">
        <v>76</v>
      </c>
      <c r="B582" s="4">
        <v>50299030</v>
      </c>
      <c r="C582" s="6">
        <v>92500</v>
      </c>
      <c r="D582" s="6">
        <v>92500</v>
      </c>
      <c r="E582" s="6">
        <v>62768</v>
      </c>
      <c r="F582" s="6">
        <f t="shared" si="72"/>
        <v>0</v>
      </c>
      <c r="G582" s="6">
        <f t="shared" si="72"/>
        <v>29732</v>
      </c>
    </row>
    <row r="583" spans="1:7" x14ac:dyDescent="0.25">
      <c r="B583" s="4"/>
    </row>
    <row r="584" spans="1:7" s="3" customFormat="1" x14ac:dyDescent="0.25">
      <c r="A584" s="3" t="s">
        <v>139</v>
      </c>
      <c r="B584" s="5" t="s">
        <v>10</v>
      </c>
      <c r="C584" s="1">
        <v>1500000</v>
      </c>
      <c r="D584" s="1">
        <v>1500000</v>
      </c>
      <c r="E584" s="1">
        <v>80000</v>
      </c>
      <c r="F584" s="1">
        <f t="shared" si="72"/>
        <v>0</v>
      </c>
      <c r="G584" s="1">
        <f t="shared" si="72"/>
        <v>1420000</v>
      </c>
    </row>
    <row r="585" spans="1:7" x14ac:dyDescent="0.25">
      <c r="A585" s="2" t="s">
        <v>57</v>
      </c>
      <c r="B585" s="4">
        <v>50202010</v>
      </c>
      <c r="C585" s="6">
        <v>780000</v>
      </c>
      <c r="D585" s="6">
        <v>780000</v>
      </c>
      <c r="E585" s="6">
        <v>80000</v>
      </c>
      <c r="F585" s="6">
        <f t="shared" si="72"/>
        <v>0</v>
      </c>
      <c r="G585" s="6">
        <f t="shared" si="72"/>
        <v>700000</v>
      </c>
    </row>
    <row r="586" spans="1:7" x14ac:dyDescent="0.25">
      <c r="A586" s="2" t="s">
        <v>58</v>
      </c>
      <c r="B586" s="4">
        <v>50203010</v>
      </c>
      <c r="C586" s="6">
        <v>30000</v>
      </c>
      <c r="D586" s="6">
        <v>30000</v>
      </c>
      <c r="E586" s="6">
        <v>0</v>
      </c>
      <c r="F586" s="6">
        <f t="shared" si="72"/>
        <v>0</v>
      </c>
      <c r="G586" s="6">
        <f t="shared" si="72"/>
        <v>30000</v>
      </c>
    </row>
    <row r="587" spans="1:7" x14ac:dyDescent="0.25">
      <c r="A587" s="2" t="s">
        <v>62</v>
      </c>
      <c r="B587" s="4">
        <v>50203990</v>
      </c>
      <c r="C587" s="6">
        <v>167250</v>
      </c>
      <c r="D587" s="6">
        <v>167250</v>
      </c>
      <c r="E587" s="6">
        <v>0</v>
      </c>
      <c r="F587" s="6">
        <f t="shared" si="72"/>
        <v>0</v>
      </c>
      <c r="G587" s="6">
        <f t="shared" si="72"/>
        <v>167250</v>
      </c>
    </row>
    <row r="588" spans="1:7" x14ac:dyDescent="0.25">
      <c r="A588" s="2" t="s">
        <v>119</v>
      </c>
      <c r="B588" s="4">
        <v>50206020</v>
      </c>
      <c r="C588" s="6">
        <v>80000</v>
      </c>
      <c r="D588" s="6">
        <v>80000</v>
      </c>
      <c r="E588" s="6">
        <v>0</v>
      </c>
      <c r="F588" s="6">
        <f t="shared" si="72"/>
        <v>0</v>
      </c>
      <c r="G588" s="6">
        <f t="shared" si="72"/>
        <v>80000</v>
      </c>
    </row>
    <row r="589" spans="1:7" x14ac:dyDescent="0.25">
      <c r="A589" s="2" t="s">
        <v>66</v>
      </c>
      <c r="B589" s="4">
        <v>50211990</v>
      </c>
      <c r="C589" s="6">
        <v>182750</v>
      </c>
      <c r="D589" s="6">
        <v>182750</v>
      </c>
      <c r="E589" s="6">
        <v>0</v>
      </c>
      <c r="F589" s="6">
        <f t="shared" si="72"/>
        <v>0</v>
      </c>
      <c r="G589" s="6">
        <f t="shared" si="72"/>
        <v>182750</v>
      </c>
    </row>
    <row r="590" spans="1:7" x14ac:dyDescent="0.25">
      <c r="A590" s="2" t="s">
        <v>76</v>
      </c>
      <c r="B590" s="4">
        <v>50299030</v>
      </c>
      <c r="C590" s="6">
        <v>260000</v>
      </c>
      <c r="D590" s="6">
        <v>260000</v>
      </c>
      <c r="E590" s="6">
        <v>0</v>
      </c>
      <c r="F590" s="6">
        <f t="shared" si="72"/>
        <v>0</v>
      </c>
      <c r="G590" s="6">
        <f t="shared" si="72"/>
        <v>260000</v>
      </c>
    </row>
    <row r="591" spans="1:7" x14ac:dyDescent="0.25">
      <c r="B591" s="4"/>
    </row>
    <row r="592" spans="1:7" x14ac:dyDescent="0.25">
      <c r="A592" s="3" t="s">
        <v>140</v>
      </c>
      <c r="B592" s="5" t="s">
        <v>141</v>
      </c>
      <c r="C592" s="1">
        <v>10904726.75</v>
      </c>
      <c r="D592" s="1">
        <v>10904726.75</v>
      </c>
      <c r="E592" s="1">
        <v>3913599.01</v>
      </c>
      <c r="F592" s="1">
        <f t="shared" si="72"/>
        <v>0</v>
      </c>
      <c r="G592" s="1">
        <f t="shared" si="72"/>
        <v>6991127.7400000002</v>
      </c>
    </row>
    <row r="593" spans="1:7" s="3" customFormat="1" x14ac:dyDescent="0.25">
      <c r="A593" s="3" t="s">
        <v>21</v>
      </c>
      <c r="B593" s="5">
        <v>100</v>
      </c>
      <c r="C593" s="1">
        <v>9665666</v>
      </c>
      <c r="D593" s="1">
        <v>9665666</v>
      </c>
      <c r="E593" s="1">
        <v>3577488.42</v>
      </c>
      <c r="F593" s="1">
        <f t="shared" si="72"/>
        <v>0</v>
      </c>
      <c r="G593" s="1">
        <f t="shared" si="72"/>
        <v>6088177.5800000001</v>
      </c>
    </row>
    <row r="594" spans="1:7" x14ac:dyDescent="0.25">
      <c r="A594" s="2" t="s">
        <v>22</v>
      </c>
      <c r="B594" s="4">
        <v>50101010</v>
      </c>
      <c r="C594" s="6">
        <v>6720312</v>
      </c>
      <c r="D594" s="6">
        <v>6720312</v>
      </c>
      <c r="E594" s="6">
        <v>2485499.21</v>
      </c>
      <c r="F594" s="6">
        <f t="shared" si="72"/>
        <v>0</v>
      </c>
      <c r="G594" s="6">
        <f t="shared" si="72"/>
        <v>4234812.79</v>
      </c>
    </row>
    <row r="595" spans="1:7" x14ac:dyDescent="0.25">
      <c r="A595" s="2" t="s">
        <v>24</v>
      </c>
      <c r="B595" s="4">
        <v>50102010</v>
      </c>
      <c r="C595" s="6">
        <v>288000</v>
      </c>
      <c r="D595" s="6">
        <v>288000</v>
      </c>
      <c r="E595" s="6">
        <v>119225.81</v>
      </c>
      <c r="F595" s="6">
        <f t="shared" si="72"/>
        <v>0</v>
      </c>
      <c r="G595" s="6">
        <f t="shared" si="72"/>
        <v>168774.19</v>
      </c>
    </row>
    <row r="596" spans="1:7" x14ac:dyDescent="0.25">
      <c r="A596" s="2" t="s">
        <v>25</v>
      </c>
      <c r="B596" s="4">
        <v>50102020</v>
      </c>
      <c r="C596" s="6">
        <v>114000</v>
      </c>
      <c r="D596" s="6">
        <v>114000</v>
      </c>
      <c r="E596" s="6">
        <v>38000</v>
      </c>
      <c r="F596" s="6">
        <f t="shared" si="72"/>
        <v>0</v>
      </c>
      <c r="G596" s="6">
        <f t="shared" si="72"/>
        <v>76000</v>
      </c>
    </row>
    <row r="597" spans="1:7" x14ac:dyDescent="0.25">
      <c r="A597" s="2" t="s">
        <v>26</v>
      </c>
      <c r="B597" s="4">
        <v>50102030</v>
      </c>
      <c r="C597" s="6">
        <v>114000</v>
      </c>
      <c r="D597" s="6">
        <v>114000</v>
      </c>
      <c r="E597" s="6">
        <v>0</v>
      </c>
      <c r="F597" s="6">
        <f t="shared" si="72"/>
        <v>0</v>
      </c>
      <c r="G597" s="6">
        <f t="shared" si="72"/>
        <v>114000</v>
      </c>
    </row>
    <row r="598" spans="1:7" x14ac:dyDescent="0.25">
      <c r="A598" s="2" t="s">
        <v>27</v>
      </c>
      <c r="B598" s="4">
        <v>50102040</v>
      </c>
      <c r="C598" s="6">
        <v>84000</v>
      </c>
      <c r="D598" s="6">
        <v>84000</v>
      </c>
      <c r="E598" s="6">
        <v>63000</v>
      </c>
      <c r="F598" s="6">
        <f t="shared" si="72"/>
        <v>0</v>
      </c>
      <c r="G598" s="6">
        <f t="shared" si="72"/>
        <v>21000</v>
      </c>
    </row>
    <row r="599" spans="1:7" x14ac:dyDescent="0.25">
      <c r="A599" s="2" t="s">
        <v>29</v>
      </c>
      <c r="B599" s="4">
        <v>50102120</v>
      </c>
      <c r="C599" s="6">
        <v>10000</v>
      </c>
      <c r="D599" s="6">
        <v>10000</v>
      </c>
      <c r="E599" s="6">
        <v>10000</v>
      </c>
      <c r="F599" s="6">
        <f t="shared" si="72"/>
        <v>0</v>
      </c>
      <c r="G599" s="6">
        <f t="shared" si="72"/>
        <v>0</v>
      </c>
    </row>
    <row r="600" spans="1:7" x14ac:dyDescent="0.25">
      <c r="A600" s="2" t="s">
        <v>31</v>
      </c>
      <c r="B600" s="4">
        <v>50102140</v>
      </c>
      <c r="C600" s="6">
        <v>560026</v>
      </c>
      <c r="D600" s="6">
        <v>560026</v>
      </c>
      <c r="E600" s="6">
        <v>0</v>
      </c>
      <c r="F600" s="6">
        <f t="shared" si="72"/>
        <v>0</v>
      </c>
      <c r="G600" s="6">
        <f t="shared" si="72"/>
        <v>560026</v>
      </c>
    </row>
    <row r="601" spans="1:7" x14ac:dyDescent="0.25">
      <c r="A601" s="2" t="s">
        <v>32</v>
      </c>
      <c r="B601" s="4">
        <v>50102150</v>
      </c>
      <c r="C601" s="6">
        <v>60000</v>
      </c>
      <c r="D601" s="6">
        <v>60000</v>
      </c>
      <c r="E601" s="6">
        <v>0</v>
      </c>
      <c r="F601" s="6">
        <f t="shared" si="72"/>
        <v>0</v>
      </c>
      <c r="G601" s="6">
        <f t="shared" si="72"/>
        <v>60000</v>
      </c>
    </row>
    <row r="602" spans="1:7" x14ac:dyDescent="0.25">
      <c r="A602" s="2" t="s">
        <v>95</v>
      </c>
      <c r="B602" s="4">
        <v>50102990</v>
      </c>
      <c r="C602" s="6">
        <v>560026</v>
      </c>
      <c r="D602" s="6">
        <v>560026</v>
      </c>
      <c r="E602" s="6">
        <v>418346</v>
      </c>
      <c r="F602" s="6">
        <f t="shared" si="72"/>
        <v>0</v>
      </c>
      <c r="G602" s="6">
        <f t="shared" si="72"/>
        <v>141680</v>
      </c>
    </row>
    <row r="603" spans="1:7" x14ac:dyDescent="0.25">
      <c r="A603" s="2" t="s">
        <v>34</v>
      </c>
      <c r="B603" s="4">
        <v>50102990</v>
      </c>
      <c r="C603" s="6">
        <v>84000</v>
      </c>
      <c r="D603" s="6">
        <v>84000</v>
      </c>
      <c r="E603" s="6">
        <v>63000</v>
      </c>
      <c r="F603" s="6">
        <f t="shared" ref="F603:G671" si="74">C603-D603</f>
        <v>0</v>
      </c>
      <c r="G603" s="6">
        <f t="shared" si="74"/>
        <v>21000</v>
      </c>
    </row>
    <row r="604" spans="1:7" x14ac:dyDescent="0.25">
      <c r="A604" s="2" t="s">
        <v>35</v>
      </c>
      <c r="B604" s="4">
        <v>50103010</v>
      </c>
      <c r="C604" s="6">
        <v>806438</v>
      </c>
      <c r="D604" s="6">
        <v>806438</v>
      </c>
      <c r="E604" s="6">
        <v>299930.2</v>
      </c>
      <c r="F604" s="6">
        <f t="shared" si="74"/>
        <v>0</v>
      </c>
      <c r="G604" s="6">
        <f t="shared" si="74"/>
        <v>506507.8</v>
      </c>
    </row>
    <row r="605" spans="1:7" x14ac:dyDescent="0.25">
      <c r="A605" s="2" t="s">
        <v>36</v>
      </c>
      <c r="B605" s="4">
        <v>50103020</v>
      </c>
      <c r="C605" s="6">
        <v>28800</v>
      </c>
      <c r="D605" s="6">
        <v>28800</v>
      </c>
      <c r="E605" s="6">
        <v>12000</v>
      </c>
      <c r="F605" s="6">
        <f t="shared" si="74"/>
        <v>0</v>
      </c>
      <c r="G605" s="6">
        <f t="shared" si="74"/>
        <v>16800</v>
      </c>
    </row>
    <row r="606" spans="1:7" x14ac:dyDescent="0.25">
      <c r="A606" s="2" t="s">
        <v>37</v>
      </c>
      <c r="B606" s="4">
        <v>50103030</v>
      </c>
      <c r="C606" s="6">
        <v>161664</v>
      </c>
      <c r="D606" s="6">
        <v>161664</v>
      </c>
      <c r="E606" s="6">
        <v>62487.199999999997</v>
      </c>
      <c r="F606" s="6">
        <f t="shared" si="74"/>
        <v>0</v>
      </c>
      <c r="G606" s="6">
        <f t="shared" si="74"/>
        <v>99176.8</v>
      </c>
    </row>
    <row r="607" spans="1:7" x14ac:dyDescent="0.25">
      <c r="A607" s="2" t="s">
        <v>38</v>
      </c>
      <c r="B607" s="4">
        <v>50103040</v>
      </c>
      <c r="C607" s="6">
        <v>14400</v>
      </c>
      <c r="D607" s="6">
        <v>14400</v>
      </c>
      <c r="E607" s="6">
        <v>6000</v>
      </c>
      <c r="F607" s="6">
        <f t="shared" si="74"/>
        <v>0</v>
      </c>
      <c r="G607" s="6">
        <f t="shared" si="74"/>
        <v>8400</v>
      </c>
    </row>
    <row r="608" spans="1:7" x14ac:dyDescent="0.25">
      <c r="A608" s="2" t="s">
        <v>39</v>
      </c>
      <c r="B608" s="4">
        <v>50104990</v>
      </c>
      <c r="C608" s="6">
        <v>60000</v>
      </c>
      <c r="D608" s="6">
        <v>60000</v>
      </c>
      <c r="E608" s="6">
        <v>0</v>
      </c>
      <c r="F608" s="6">
        <f t="shared" si="74"/>
        <v>0</v>
      </c>
      <c r="G608" s="6">
        <f t="shared" si="74"/>
        <v>60000</v>
      </c>
    </row>
    <row r="609" spans="1:7" x14ac:dyDescent="0.25">
      <c r="B609" s="4"/>
    </row>
    <row r="610" spans="1:7" s="3" customFormat="1" x14ac:dyDescent="0.25">
      <c r="A610" s="3" t="s">
        <v>40</v>
      </c>
      <c r="B610" s="5">
        <v>200</v>
      </c>
      <c r="C610" s="1">
        <v>1079060.75</v>
      </c>
      <c r="D610" s="1">
        <v>1079060.75</v>
      </c>
      <c r="E610" s="1">
        <v>230111.59</v>
      </c>
      <c r="F610" s="1">
        <f t="shared" si="74"/>
        <v>0</v>
      </c>
      <c r="G610" s="1">
        <f t="shared" si="74"/>
        <v>848949.16</v>
      </c>
    </row>
    <row r="611" spans="1:7" x14ac:dyDescent="0.25">
      <c r="A611" s="2" t="s">
        <v>56</v>
      </c>
      <c r="B611" s="4">
        <v>50201010</v>
      </c>
      <c r="C611" s="6">
        <v>112000</v>
      </c>
      <c r="D611" s="6">
        <v>112000</v>
      </c>
      <c r="E611" s="6">
        <v>55710</v>
      </c>
      <c r="F611" s="6">
        <f t="shared" si="74"/>
        <v>0</v>
      </c>
      <c r="G611" s="6">
        <f t="shared" si="74"/>
        <v>56290</v>
      </c>
    </row>
    <row r="612" spans="1:7" x14ac:dyDescent="0.25">
      <c r="A612" s="2" t="s">
        <v>57</v>
      </c>
      <c r="B612" s="4">
        <v>50202010</v>
      </c>
      <c r="C612" s="6">
        <v>121500</v>
      </c>
      <c r="D612" s="6">
        <v>121500</v>
      </c>
      <c r="E612" s="6">
        <v>8500</v>
      </c>
      <c r="F612" s="6">
        <f t="shared" si="74"/>
        <v>0</v>
      </c>
      <c r="G612" s="6">
        <f t="shared" si="74"/>
        <v>113000</v>
      </c>
    </row>
    <row r="613" spans="1:7" x14ac:dyDescent="0.25">
      <c r="A613" s="2" t="s">
        <v>58</v>
      </c>
      <c r="B613" s="4">
        <v>50203010</v>
      </c>
      <c r="C613" s="6">
        <v>33880</v>
      </c>
      <c r="D613" s="6">
        <v>33880</v>
      </c>
      <c r="E613" s="6">
        <v>0</v>
      </c>
      <c r="F613" s="6">
        <f t="shared" si="74"/>
        <v>0</v>
      </c>
      <c r="G613" s="6">
        <f t="shared" si="74"/>
        <v>33880</v>
      </c>
    </row>
    <row r="614" spans="1:7" x14ac:dyDescent="0.25">
      <c r="A614" s="2" t="s">
        <v>74</v>
      </c>
      <c r="B614" s="4">
        <v>50203090</v>
      </c>
      <c r="C614" s="6">
        <v>270060.75</v>
      </c>
      <c r="D614" s="6">
        <v>270060.75</v>
      </c>
      <c r="E614" s="6">
        <v>79454.59</v>
      </c>
      <c r="F614" s="6">
        <f t="shared" si="74"/>
        <v>0</v>
      </c>
      <c r="G614" s="6">
        <f t="shared" si="74"/>
        <v>190606.16</v>
      </c>
    </row>
    <row r="615" spans="1:7" x14ac:dyDescent="0.25">
      <c r="A615" s="2" t="s">
        <v>61</v>
      </c>
      <c r="B615" s="4">
        <v>50203210</v>
      </c>
      <c r="C615" s="6">
        <v>154770</v>
      </c>
      <c r="D615" s="6">
        <v>154770</v>
      </c>
      <c r="E615" s="6">
        <v>3325</v>
      </c>
      <c r="F615" s="6">
        <f t="shared" si="74"/>
        <v>0</v>
      </c>
      <c r="G615" s="6">
        <f t="shared" si="74"/>
        <v>151445</v>
      </c>
    </row>
    <row r="616" spans="1:7" x14ac:dyDescent="0.25">
      <c r="A616" s="2" t="s">
        <v>62</v>
      </c>
      <c r="B616" s="4">
        <v>50203990</v>
      </c>
      <c r="C616" s="6">
        <v>23850</v>
      </c>
      <c r="D616" s="6">
        <v>23850</v>
      </c>
      <c r="E616" s="6">
        <v>0</v>
      </c>
      <c r="F616" s="6">
        <f t="shared" si="74"/>
        <v>0</v>
      </c>
      <c r="G616" s="6">
        <f t="shared" si="74"/>
        <v>23850</v>
      </c>
    </row>
    <row r="617" spans="1:7" x14ac:dyDescent="0.25">
      <c r="A617" s="2" t="s">
        <v>63</v>
      </c>
      <c r="B617" s="4">
        <v>50204010</v>
      </c>
      <c r="C617" s="6">
        <v>11000</v>
      </c>
      <c r="D617" s="6">
        <v>11000</v>
      </c>
      <c r="E617" s="6">
        <v>2640</v>
      </c>
      <c r="F617" s="6">
        <f t="shared" si="74"/>
        <v>0</v>
      </c>
      <c r="G617" s="6">
        <f t="shared" si="74"/>
        <v>8360</v>
      </c>
    </row>
    <row r="618" spans="1:7" x14ac:dyDescent="0.25">
      <c r="A618" s="2" t="s">
        <v>85</v>
      </c>
      <c r="B618" s="4">
        <v>50205020</v>
      </c>
      <c r="C618" s="6">
        <v>54000</v>
      </c>
      <c r="D618" s="6">
        <v>54000</v>
      </c>
      <c r="E618" s="6">
        <v>27000</v>
      </c>
      <c r="F618" s="6">
        <f t="shared" si="74"/>
        <v>0</v>
      </c>
      <c r="G618" s="6">
        <f t="shared" si="74"/>
        <v>27000</v>
      </c>
    </row>
    <row r="619" spans="1:7" x14ac:dyDescent="0.25">
      <c r="A619" s="2" t="s">
        <v>92</v>
      </c>
      <c r="B619" s="4">
        <v>50213210</v>
      </c>
      <c r="C619" s="6">
        <v>198000</v>
      </c>
      <c r="D619" s="6">
        <v>198000</v>
      </c>
      <c r="E619" s="6">
        <v>14398</v>
      </c>
      <c r="F619" s="6">
        <f t="shared" si="74"/>
        <v>0</v>
      </c>
      <c r="G619" s="6">
        <f t="shared" si="74"/>
        <v>183602</v>
      </c>
    </row>
    <row r="620" spans="1:7" x14ac:dyDescent="0.25">
      <c r="A620" s="2" t="s">
        <v>51</v>
      </c>
      <c r="B620" s="4">
        <v>50216020</v>
      </c>
      <c r="C620" s="6">
        <v>5000</v>
      </c>
      <c r="D620" s="6">
        <v>5000</v>
      </c>
      <c r="E620" s="6">
        <v>0</v>
      </c>
      <c r="F620" s="6">
        <f t="shared" si="74"/>
        <v>0</v>
      </c>
      <c r="G620" s="6">
        <f t="shared" si="74"/>
        <v>5000</v>
      </c>
    </row>
    <row r="621" spans="1:7" x14ac:dyDescent="0.25">
      <c r="A621" s="2" t="s">
        <v>76</v>
      </c>
      <c r="B621" s="4">
        <v>50299030</v>
      </c>
      <c r="C621" s="6">
        <v>90000</v>
      </c>
      <c r="D621" s="6">
        <v>90000</v>
      </c>
      <c r="E621" s="6">
        <v>39084</v>
      </c>
      <c r="F621" s="6">
        <f t="shared" si="74"/>
        <v>0</v>
      </c>
      <c r="G621" s="6">
        <f t="shared" si="74"/>
        <v>50916</v>
      </c>
    </row>
    <row r="622" spans="1:7" x14ac:dyDescent="0.25">
      <c r="A622" s="2" t="s">
        <v>69</v>
      </c>
      <c r="B622" s="4">
        <v>50299060</v>
      </c>
      <c r="C622" s="6">
        <v>5000</v>
      </c>
      <c r="D622" s="6">
        <v>5000</v>
      </c>
      <c r="E622" s="6">
        <v>0</v>
      </c>
      <c r="F622" s="6">
        <f t="shared" si="74"/>
        <v>0</v>
      </c>
      <c r="G622" s="6">
        <f t="shared" si="74"/>
        <v>5000</v>
      </c>
    </row>
    <row r="623" spans="1:7" x14ac:dyDescent="0.25">
      <c r="B623" s="4"/>
    </row>
    <row r="624" spans="1:7" s="3" customFormat="1" x14ac:dyDescent="0.25">
      <c r="A624" s="3" t="s">
        <v>129</v>
      </c>
      <c r="B624" s="5">
        <v>300</v>
      </c>
      <c r="C624" s="1">
        <v>160000</v>
      </c>
      <c r="D624" s="1">
        <v>160000</v>
      </c>
      <c r="E624" s="1">
        <v>105999</v>
      </c>
      <c r="F624" s="1">
        <f t="shared" si="74"/>
        <v>0</v>
      </c>
      <c r="G624" s="1">
        <f t="shared" si="74"/>
        <v>54001</v>
      </c>
    </row>
    <row r="625" spans="1:7" x14ac:dyDescent="0.25">
      <c r="A625" s="2" t="s">
        <v>130</v>
      </c>
      <c r="B625" s="4">
        <v>10706010</v>
      </c>
      <c r="C625" s="6">
        <v>160000</v>
      </c>
      <c r="D625" s="6">
        <v>160000</v>
      </c>
      <c r="E625" s="6">
        <v>105999</v>
      </c>
      <c r="F625" s="6">
        <f t="shared" si="74"/>
        <v>0</v>
      </c>
      <c r="G625" s="6">
        <f t="shared" si="74"/>
        <v>54001</v>
      </c>
    </row>
    <row r="626" spans="1:7" x14ac:dyDescent="0.25">
      <c r="B626" s="4"/>
    </row>
    <row r="627" spans="1:7" x14ac:dyDescent="0.25">
      <c r="A627" s="3" t="s">
        <v>142</v>
      </c>
      <c r="B627" s="5">
        <v>1041</v>
      </c>
      <c r="C627" s="1">
        <v>26435747.149999999</v>
      </c>
      <c r="D627" s="1">
        <v>25519603.149999999</v>
      </c>
      <c r="E627" s="1">
        <v>10443875.59</v>
      </c>
      <c r="F627" s="1">
        <f t="shared" si="74"/>
        <v>916144</v>
      </c>
      <c r="G627" s="1">
        <f t="shared" si="74"/>
        <v>15075727.559999999</v>
      </c>
    </row>
    <row r="628" spans="1:7" s="3" customFormat="1" x14ac:dyDescent="0.25">
      <c r="A628" s="3" t="s">
        <v>21</v>
      </c>
      <c r="B628" s="5">
        <v>100</v>
      </c>
      <c r="C628" s="1">
        <v>22250229</v>
      </c>
      <c r="D628" s="1">
        <v>22250229</v>
      </c>
      <c r="E628" s="1">
        <v>8746986.1999999993</v>
      </c>
      <c r="F628" s="1">
        <f t="shared" si="74"/>
        <v>0</v>
      </c>
      <c r="G628" s="1">
        <f t="shared" si="74"/>
        <v>13503242.800000001</v>
      </c>
    </row>
    <row r="629" spans="1:7" x14ac:dyDescent="0.25">
      <c r="A629" s="2" t="s">
        <v>22</v>
      </c>
      <c r="B629" s="4">
        <v>50101010</v>
      </c>
      <c r="C629" s="6">
        <v>15439572</v>
      </c>
      <c r="D629" s="6">
        <v>15439572</v>
      </c>
      <c r="E629" s="6">
        <v>6050494.8399999999</v>
      </c>
      <c r="F629" s="6">
        <f t="shared" si="74"/>
        <v>0</v>
      </c>
      <c r="G629" s="6">
        <f t="shared" si="74"/>
        <v>9389077.1600000001</v>
      </c>
    </row>
    <row r="630" spans="1:7" x14ac:dyDescent="0.25">
      <c r="A630" s="2" t="s">
        <v>24</v>
      </c>
      <c r="B630" s="4">
        <v>50102010</v>
      </c>
      <c r="C630" s="6">
        <v>720000</v>
      </c>
      <c r="D630" s="6">
        <v>720000</v>
      </c>
      <c r="E630" s="6">
        <v>281988.26</v>
      </c>
      <c r="F630" s="6">
        <f t="shared" si="74"/>
        <v>0</v>
      </c>
      <c r="G630" s="6">
        <f t="shared" si="74"/>
        <v>438011.74</v>
      </c>
    </row>
    <row r="631" spans="1:7" x14ac:dyDescent="0.25">
      <c r="A631" s="2" t="s">
        <v>25</v>
      </c>
      <c r="B631" s="4">
        <v>50102020</v>
      </c>
      <c r="C631" s="6">
        <v>216000</v>
      </c>
      <c r="D631" s="6">
        <v>216000</v>
      </c>
      <c r="E631" s="6">
        <v>108000</v>
      </c>
      <c r="F631" s="6">
        <f t="shared" si="74"/>
        <v>0</v>
      </c>
      <c r="G631" s="6">
        <f t="shared" si="74"/>
        <v>108000</v>
      </c>
    </row>
    <row r="632" spans="1:7" x14ac:dyDescent="0.25">
      <c r="A632" s="2" t="s">
        <v>26</v>
      </c>
      <c r="B632" s="4">
        <v>50102030</v>
      </c>
      <c r="C632" s="6">
        <v>216000</v>
      </c>
      <c r="D632" s="6">
        <v>216000</v>
      </c>
      <c r="E632" s="6">
        <v>51000</v>
      </c>
      <c r="F632" s="6">
        <f t="shared" si="74"/>
        <v>0</v>
      </c>
      <c r="G632" s="6">
        <f t="shared" si="74"/>
        <v>165000</v>
      </c>
    </row>
    <row r="633" spans="1:7" x14ac:dyDescent="0.25">
      <c r="A633" s="2" t="s">
        <v>27</v>
      </c>
      <c r="B633" s="4">
        <v>50102040</v>
      </c>
      <c r="C633" s="6">
        <v>210000</v>
      </c>
      <c r="D633" s="6">
        <v>210000</v>
      </c>
      <c r="E633" s="6">
        <v>161000</v>
      </c>
      <c r="F633" s="6">
        <f t="shared" si="74"/>
        <v>0</v>
      </c>
      <c r="G633" s="6">
        <f t="shared" si="74"/>
        <v>49000</v>
      </c>
    </row>
    <row r="634" spans="1:7" x14ac:dyDescent="0.25">
      <c r="A634" s="2" t="s">
        <v>29</v>
      </c>
      <c r="B634" s="4">
        <v>50102120</v>
      </c>
      <c r="C634" s="6">
        <v>25000</v>
      </c>
      <c r="D634" s="6">
        <v>25000</v>
      </c>
      <c r="E634" s="6">
        <v>15000</v>
      </c>
      <c r="F634" s="6">
        <f t="shared" si="74"/>
        <v>0</v>
      </c>
      <c r="G634" s="6">
        <f t="shared" si="74"/>
        <v>10000</v>
      </c>
    </row>
    <row r="635" spans="1:7" x14ac:dyDescent="0.25">
      <c r="A635" s="2" t="s">
        <v>31</v>
      </c>
      <c r="B635" s="4">
        <v>50102140</v>
      </c>
      <c r="C635" s="6">
        <v>1286631</v>
      </c>
      <c r="D635" s="6">
        <v>1286631</v>
      </c>
      <c r="E635" s="6">
        <v>0</v>
      </c>
      <c r="F635" s="6">
        <f t="shared" si="74"/>
        <v>0</v>
      </c>
      <c r="G635" s="6">
        <f t="shared" si="74"/>
        <v>1286631</v>
      </c>
    </row>
    <row r="636" spans="1:7" x14ac:dyDescent="0.25">
      <c r="A636" s="2" t="s">
        <v>32</v>
      </c>
      <c r="B636" s="4">
        <v>50102150</v>
      </c>
      <c r="C636" s="6">
        <v>150000</v>
      </c>
      <c r="D636" s="6">
        <v>150000</v>
      </c>
      <c r="E636" s="6">
        <v>0</v>
      </c>
      <c r="F636" s="6">
        <f t="shared" si="74"/>
        <v>0</v>
      </c>
      <c r="G636" s="6">
        <f t="shared" si="74"/>
        <v>150000</v>
      </c>
    </row>
    <row r="637" spans="1:7" x14ac:dyDescent="0.25">
      <c r="A637" s="2" t="s">
        <v>95</v>
      </c>
      <c r="B637" s="4">
        <v>50102990</v>
      </c>
      <c r="C637" s="6">
        <v>1286631</v>
      </c>
      <c r="D637" s="6">
        <v>1286631</v>
      </c>
      <c r="E637" s="6">
        <v>992218</v>
      </c>
      <c r="F637" s="6">
        <f t="shared" si="74"/>
        <v>0</v>
      </c>
      <c r="G637" s="6">
        <f t="shared" si="74"/>
        <v>294413</v>
      </c>
    </row>
    <row r="638" spans="1:7" x14ac:dyDescent="0.25">
      <c r="A638" s="2" t="s">
        <v>143</v>
      </c>
      <c r="B638" s="4">
        <v>50102990</v>
      </c>
      <c r="C638" s="6">
        <v>210000</v>
      </c>
      <c r="D638" s="6">
        <v>210000</v>
      </c>
      <c r="E638" s="6">
        <v>161000</v>
      </c>
      <c r="F638" s="6">
        <f t="shared" si="74"/>
        <v>0</v>
      </c>
      <c r="G638" s="6">
        <f t="shared" si="74"/>
        <v>49000</v>
      </c>
    </row>
    <row r="639" spans="1:7" x14ac:dyDescent="0.25">
      <c r="A639" s="2" t="s">
        <v>35</v>
      </c>
      <c r="B639" s="4">
        <v>50103010</v>
      </c>
      <c r="C639" s="6">
        <v>1852749</v>
      </c>
      <c r="D639" s="6">
        <v>1852749</v>
      </c>
      <c r="E639" s="6">
        <v>733958.61</v>
      </c>
      <c r="F639" s="6">
        <f t="shared" si="74"/>
        <v>0</v>
      </c>
      <c r="G639" s="6">
        <f t="shared" si="74"/>
        <v>1118790.3900000001</v>
      </c>
    </row>
    <row r="640" spans="1:7" x14ac:dyDescent="0.25">
      <c r="A640" s="2" t="s">
        <v>36</v>
      </c>
      <c r="B640" s="4">
        <v>50103020</v>
      </c>
      <c r="C640" s="6">
        <v>72000</v>
      </c>
      <c r="D640" s="6">
        <v>72000</v>
      </c>
      <c r="E640" s="6">
        <v>28400</v>
      </c>
      <c r="F640" s="6">
        <f t="shared" si="74"/>
        <v>0</v>
      </c>
      <c r="G640" s="6">
        <f t="shared" si="74"/>
        <v>43600</v>
      </c>
    </row>
    <row r="641" spans="1:7" x14ac:dyDescent="0.25">
      <c r="A641" s="2" t="s">
        <v>37</v>
      </c>
      <c r="B641" s="4">
        <v>50103030</v>
      </c>
      <c r="C641" s="6">
        <v>379646</v>
      </c>
      <c r="D641" s="6">
        <v>379646</v>
      </c>
      <c r="E641" s="6">
        <v>149726.49</v>
      </c>
      <c r="F641" s="6">
        <f t="shared" si="74"/>
        <v>0</v>
      </c>
      <c r="G641" s="6">
        <f t="shared" si="74"/>
        <v>229919.51</v>
      </c>
    </row>
    <row r="642" spans="1:7" x14ac:dyDescent="0.25">
      <c r="A642" s="2" t="s">
        <v>38</v>
      </c>
      <c r="B642" s="4">
        <v>50103040</v>
      </c>
      <c r="C642" s="6">
        <v>36000</v>
      </c>
      <c r="D642" s="6">
        <v>36000</v>
      </c>
      <c r="E642" s="6">
        <v>14200</v>
      </c>
      <c r="F642" s="6">
        <f t="shared" si="74"/>
        <v>0</v>
      </c>
      <c r="G642" s="6">
        <f t="shared" si="74"/>
        <v>21800</v>
      </c>
    </row>
    <row r="643" spans="1:7" x14ac:dyDescent="0.25">
      <c r="A643" s="2" t="s">
        <v>144</v>
      </c>
      <c r="B643" s="4">
        <v>50104990</v>
      </c>
      <c r="C643" s="6">
        <v>150000</v>
      </c>
      <c r="D643" s="6">
        <v>150000</v>
      </c>
      <c r="E643" s="6">
        <v>0</v>
      </c>
      <c r="F643" s="6">
        <f t="shared" si="74"/>
        <v>0</v>
      </c>
      <c r="G643" s="6">
        <f t="shared" si="74"/>
        <v>150000</v>
      </c>
    </row>
    <row r="644" spans="1:7" x14ac:dyDescent="0.25">
      <c r="B644" s="4"/>
    </row>
    <row r="645" spans="1:7" s="3" customFormat="1" x14ac:dyDescent="0.25">
      <c r="A645" s="3" t="s">
        <v>40</v>
      </c>
      <c r="B645" s="5">
        <v>200</v>
      </c>
      <c r="C645" s="1">
        <v>4185518.15</v>
      </c>
      <c r="D645" s="1">
        <v>3269374.15</v>
      </c>
      <c r="E645" s="1">
        <v>1696889.39</v>
      </c>
      <c r="F645" s="1">
        <f t="shared" si="74"/>
        <v>916144</v>
      </c>
      <c r="G645" s="1">
        <f t="shared" si="74"/>
        <v>1572484.76</v>
      </c>
    </row>
    <row r="646" spans="1:7" s="3" customFormat="1" x14ac:dyDescent="0.25">
      <c r="A646" s="3" t="s">
        <v>705</v>
      </c>
      <c r="B646" s="5"/>
      <c r="C646" s="1">
        <f>SUM(C647:C657)</f>
        <v>1471998.15</v>
      </c>
      <c r="D646" s="1">
        <f t="shared" ref="D646:G646" si="75">SUM(D647:D657)</f>
        <v>955854.15</v>
      </c>
      <c r="E646" s="1">
        <f t="shared" si="75"/>
        <v>559980.39</v>
      </c>
      <c r="F646" s="1">
        <f t="shared" si="75"/>
        <v>516144</v>
      </c>
      <c r="G646" s="1">
        <f t="shared" si="75"/>
        <v>395873.76</v>
      </c>
    </row>
    <row r="647" spans="1:7" x14ac:dyDescent="0.25">
      <c r="A647" s="2" t="s">
        <v>56</v>
      </c>
      <c r="B647" s="4">
        <v>50201010</v>
      </c>
      <c r="C647" s="6">
        <v>76976</v>
      </c>
      <c r="D647" s="6">
        <v>76976</v>
      </c>
      <c r="E647" s="6">
        <v>74980</v>
      </c>
      <c r="F647" s="6">
        <f t="shared" si="74"/>
        <v>0</v>
      </c>
      <c r="G647" s="6">
        <f t="shared" si="74"/>
        <v>1996</v>
      </c>
    </row>
    <row r="648" spans="1:7" x14ac:dyDescent="0.25">
      <c r="A648" s="2" t="s">
        <v>57</v>
      </c>
      <c r="B648" s="4">
        <v>50202010</v>
      </c>
      <c r="C648" s="6">
        <v>150000</v>
      </c>
      <c r="D648" s="6">
        <v>150000</v>
      </c>
      <c r="E648" s="6">
        <v>121000</v>
      </c>
      <c r="F648" s="6">
        <f t="shared" si="74"/>
        <v>0</v>
      </c>
      <c r="G648" s="6">
        <f t="shared" si="74"/>
        <v>29000</v>
      </c>
    </row>
    <row r="649" spans="1:7" x14ac:dyDescent="0.25">
      <c r="A649" s="2" t="s">
        <v>58</v>
      </c>
      <c r="B649" s="4">
        <v>50203010</v>
      </c>
      <c r="C649" s="6">
        <v>150000</v>
      </c>
      <c r="D649" s="6">
        <v>150000</v>
      </c>
      <c r="E649" s="6">
        <v>70283</v>
      </c>
      <c r="F649" s="6">
        <f t="shared" si="74"/>
        <v>0</v>
      </c>
      <c r="G649" s="6">
        <f t="shared" si="74"/>
        <v>79717</v>
      </c>
    </row>
    <row r="650" spans="1:7" x14ac:dyDescent="0.25">
      <c r="A650" s="2" t="s">
        <v>74</v>
      </c>
      <c r="B650" s="4">
        <v>50203090</v>
      </c>
      <c r="C650" s="6">
        <v>747188.15</v>
      </c>
      <c r="D650" s="6">
        <v>231044.15</v>
      </c>
      <c r="E650" s="6">
        <v>87029.39</v>
      </c>
      <c r="F650" s="6">
        <f t="shared" si="74"/>
        <v>516144</v>
      </c>
      <c r="G650" s="6">
        <f t="shared" si="74"/>
        <v>144014.76</v>
      </c>
    </row>
    <row r="651" spans="1:7" x14ac:dyDescent="0.25">
      <c r="A651" s="2" t="s">
        <v>62</v>
      </c>
      <c r="B651" s="4">
        <v>50203990</v>
      </c>
      <c r="C651" s="6">
        <v>67810</v>
      </c>
      <c r="D651" s="6">
        <v>67810</v>
      </c>
      <c r="E651" s="6">
        <v>9900</v>
      </c>
      <c r="F651" s="6">
        <f t="shared" si="74"/>
        <v>0</v>
      </c>
      <c r="G651" s="6">
        <f t="shared" si="74"/>
        <v>57910</v>
      </c>
    </row>
    <row r="652" spans="1:7" x14ac:dyDescent="0.25">
      <c r="A652" s="2" t="s">
        <v>63</v>
      </c>
      <c r="B652" s="4">
        <v>50204010</v>
      </c>
      <c r="C652" s="6">
        <v>20000</v>
      </c>
      <c r="D652" s="6">
        <v>20000</v>
      </c>
      <c r="E652" s="6">
        <v>9720</v>
      </c>
      <c r="F652" s="6">
        <f t="shared" si="74"/>
        <v>0</v>
      </c>
      <c r="G652" s="6">
        <f t="shared" si="74"/>
        <v>10280</v>
      </c>
    </row>
    <row r="653" spans="1:7" x14ac:dyDescent="0.25">
      <c r="A653" s="2" t="s">
        <v>115</v>
      </c>
      <c r="B653" s="4">
        <v>50205020</v>
      </c>
      <c r="C653" s="6">
        <v>102000</v>
      </c>
      <c r="D653" s="6">
        <v>102000</v>
      </c>
      <c r="E653" s="6">
        <v>51000</v>
      </c>
      <c r="F653" s="6">
        <f t="shared" si="74"/>
        <v>0</v>
      </c>
      <c r="G653" s="6">
        <f t="shared" si="74"/>
        <v>51000</v>
      </c>
    </row>
    <row r="654" spans="1:7" x14ac:dyDescent="0.25">
      <c r="A654" s="2" t="s">
        <v>67</v>
      </c>
      <c r="B654" s="4">
        <v>50213050</v>
      </c>
      <c r="C654" s="6">
        <v>14649</v>
      </c>
      <c r="D654" s="6">
        <v>14649</v>
      </c>
      <c r="E654" s="6">
        <v>14649</v>
      </c>
      <c r="F654" s="6">
        <f t="shared" si="74"/>
        <v>0</v>
      </c>
      <c r="G654" s="6">
        <f t="shared" si="74"/>
        <v>0</v>
      </c>
    </row>
    <row r="655" spans="1:7" x14ac:dyDescent="0.25">
      <c r="A655" s="2" t="s">
        <v>51</v>
      </c>
      <c r="B655" s="4">
        <v>50216020</v>
      </c>
      <c r="C655" s="6">
        <v>3375</v>
      </c>
      <c r="D655" s="6">
        <v>3375</v>
      </c>
      <c r="E655" s="6">
        <v>3375</v>
      </c>
      <c r="F655" s="6">
        <f t="shared" si="74"/>
        <v>0</v>
      </c>
      <c r="G655" s="6">
        <f t="shared" si="74"/>
        <v>0</v>
      </c>
    </row>
    <row r="656" spans="1:7" x14ac:dyDescent="0.25">
      <c r="A656" s="2" t="s">
        <v>75</v>
      </c>
      <c r="B656" s="4">
        <v>50299020</v>
      </c>
      <c r="C656" s="6">
        <v>40000</v>
      </c>
      <c r="D656" s="6">
        <v>40000</v>
      </c>
      <c r="E656" s="6">
        <v>19582</v>
      </c>
      <c r="F656" s="6">
        <f t="shared" si="74"/>
        <v>0</v>
      </c>
      <c r="G656" s="6">
        <f t="shared" si="74"/>
        <v>20418</v>
      </c>
    </row>
    <row r="657" spans="1:7" x14ac:dyDescent="0.25">
      <c r="A657" s="2" t="s">
        <v>76</v>
      </c>
      <c r="B657" s="4">
        <v>50299030</v>
      </c>
      <c r="C657" s="6">
        <v>100000</v>
      </c>
      <c r="D657" s="6">
        <v>100000</v>
      </c>
      <c r="E657" s="6">
        <v>98462</v>
      </c>
      <c r="F657" s="6">
        <f t="shared" si="74"/>
        <v>0</v>
      </c>
      <c r="G657" s="6">
        <f t="shared" si="74"/>
        <v>1538</v>
      </c>
    </row>
    <row r="658" spans="1:7" x14ac:dyDescent="0.25">
      <c r="B658" s="4"/>
    </row>
    <row r="659" spans="1:7" s="3" customFormat="1" x14ac:dyDescent="0.25">
      <c r="A659" s="3" t="s">
        <v>145</v>
      </c>
      <c r="B659" s="5" t="s">
        <v>10</v>
      </c>
      <c r="C659" s="1">
        <v>378000</v>
      </c>
      <c r="D659" s="1">
        <v>378000</v>
      </c>
      <c r="E659" s="1">
        <v>314019</v>
      </c>
      <c r="F659" s="1">
        <f t="shared" si="74"/>
        <v>0</v>
      </c>
      <c r="G659" s="1">
        <f t="shared" si="74"/>
        <v>63981</v>
      </c>
    </row>
    <row r="660" spans="1:7" x14ac:dyDescent="0.25">
      <c r="A660" s="2" t="s">
        <v>56</v>
      </c>
      <c r="B660" s="4">
        <v>50201010</v>
      </c>
      <c r="C660" s="6">
        <v>32000</v>
      </c>
      <c r="D660" s="6">
        <v>32000</v>
      </c>
      <c r="E660" s="6">
        <v>27660</v>
      </c>
      <c r="F660" s="6">
        <f t="shared" si="74"/>
        <v>0</v>
      </c>
      <c r="G660" s="6">
        <f t="shared" si="74"/>
        <v>4340</v>
      </c>
    </row>
    <row r="661" spans="1:7" x14ac:dyDescent="0.25">
      <c r="A661" s="2" t="s">
        <v>57</v>
      </c>
      <c r="B661" s="4">
        <v>50202010</v>
      </c>
      <c r="C661" s="6">
        <v>100000</v>
      </c>
      <c r="D661" s="6">
        <v>100000</v>
      </c>
      <c r="E661" s="6">
        <v>62000</v>
      </c>
      <c r="F661" s="6">
        <f t="shared" si="74"/>
        <v>0</v>
      </c>
      <c r="G661" s="6">
        <f t="shared" si="74"/>
        <v>38000</v>
      </c>
    </row>
    <row r="662" spans="1:7" x14ac:dyDescent="0.25">
      <c r="A662" s="2" t="s">
        <v>58</v>
      </c>
      <c r="B662" s="4">
        <v>50203010</v>
      </c>
      <c r="C662" s="6">
        <v>36388</v>
      </c>
      <c r="D662" s="6">
        <v>36388</v>
      </c>
      <c r="E662" s="6">
        <v>34800</v>
      </c>
      <c r="F662" s="6">
        <f t="shared" si="74"/>
        <v>0</v>
      </c>
      <c r="G662" s="6">
        <f t="shared" si="74"/>
        <v>1588</v>
      </c>
    </row>
    <row r="663" spans="1:7" x14ac:dyDescent="0.25">
      <c r="A663" s="2" t="s">
        <v>61</v>
      </c>
      <c r="B663" s="4">
        <v>50203210</v>
      </c>
      <c r="C663" s="6">
        <v>60972</v>
      </c>
      <c r="D663" s="6">
        <v>60972</v>
      </c>
      <c r="E663" s="6">
        <v>56076</v>
      </c>
      <c r="F663" s="6">
        <f t="shared" si="74"/>
        <v>0</v>
      </c>
      <c r="G663" s="6">
        <f t="shared" si="74"/>
        <v>4896</v>
      </c>
    </row>
    <row r="664" spans="1:7" x14ac:dyDescent="0.25">
      <c r="A664" s="2" t="s">
        <v>62</v>
      </c>
      <c r="B664" s="4">
        <v>50203990</v>
      </c>
      <c r="C664" s="6">
        <v>12990</v>
      </c>
      <c r="D664" s="6">
        <v>12990</v>
      </c>
      <c r="E664" s="6">
        <v>12375</v>
      </c>
      <c r="F664" s="6">
        <f t="shared" si="74"/>
        <v>0</v>
      </c>
      <c r="G664" s="6">
        <f t="shared" si="74"/>
        <v>615</v>
      </c>
    </row>
    <row r="665" spans="1:7" x14ac:dyDescent="0.25">
      <c r="A665" s="2" t="s">
        <v>75</v>
      </c>
      <c r="B665" s="4">
        <v>50299020</v>
      </c>
      <c r="C665" s="6">
        <v>30050</v>
      </c>
      <c r="D665" s="6">
        <v>30050</v>
      </c>
      <c r="E665" s="6">
        <v>28560</v>
      </c>
      <c r="F665" s="6">
        <f t="shared" si="74"/>
        <v>0</v>
      </c>
      <c r="G665" s="6">
        <f t="shared" si="74"/>
        <v>1490</v>
      </c>
    </row>
    <row r="666" spans="1:7" x14ac:dyDescent="0.25">
      <c r="A666" s="2" t="s">
        <v>76</v>
      </c>
      <c r="B666" s="4">
        <v>50299030</v>
      </c>
      <c r="C666" s="6">
        <v>105600</v>
      </c>
      <c r="D666" s="6">
        <v>105600</v>
      </c>
      <c r="E666" s="6">
        <v>92548</v>
      </c>
      <c r="F666" s="6">
        <f t="shared" si="74"/>
        <v>0</v>
      </c>
      <c r="G666" s="6">
        <f t="shared" si="74"/>
        <v>13052</v>
      </c>
    </row>
    <row r="667" spans="1:7" x14ac:dyDescent="0.25">
      <c r="B667" s="4"/>
    </row>
    <row r="668" spans="1:7" s="3" customFormat="1" x14ac:dyDescent="0.25">
      <c r="A668" s="3" t="s">
        <v>146</v>
      </c>
      <c r="B668" s="5" t="s">
        <v>10</v>
      </c>
      <c r="C668" s="1">
        <v>413020</v>
      </c>
      <c r="D668" s="1">
        <v>413020</v>
      </c>
      <c r="E668" s="1">
        <v>160590</v>
      </c>
      <c r="F668" s="1">
        <f t="shared" si="74"/>
        <v>0</v>
      </c>
      <c r="G668" s="1">
        <f t="shared" si="74"/>
        <v>252430</v>
      </c>
    </row>
    <row r="669" spans="1:7" x14ac:dyDescent="0.25">
      <c r="A669" s="2" t="s">
        <v>56</v>
      </c>
      <c r="B669" s="4">
        <v>50201010</v>
      </c>
      <c r="C669" s="6">
        <v>20000</v>
      </c>
      <c r="D669" s="6">
        <v>20000</v>
      </c>
      <c r="E669" s="6">
        <v>19950</v>
      </c>
      <c r="F669" s="6">
        <f t="shared" si="74"/>
        <v>0</v>
      </c>
      <c r="G669" s="6">
        <f t="shared" si="74"/>
        <v>50</v>
      </c>
    </row>
    <row r="670" spans="1:7" x14ac:dyDescent="0.25">
      <c r="A670" s="2" t="s">
        <v>57</v>
      </c>
      <c r="B670" s="4">
        <v>50202010</v>
      </c>
      <c r="C670" s="6">
        <v>98000</v>
      </c>
      <c r="D670" s="6">
        <v>98000</v>
      </c>
      <c r="E670" s="6">
        <v>0</v>
      </c>
      <c r="F670" s="6">
        <f t="shared" si="74"/>
        <v>0</v>
      </c>
      <c r="G670" s="6">
        <f t="shared" si="74"/>
        <v>98000</v>
      </c>
    </row>
    <row r="671" spans="1:7" x14ac:dyDescent="0.25">
      <c r="A671" s="2" t="s">
        <v>66</v>
      </c>
      <c r="B671" s="4">
        <v>50211990</v>
      </c>
      <c r="C671" s="6">
        <v>42000</v>
      </c>
      <c r="D671" s="6">
        <v>42000</v>
      </c>
      <c r="E671" s="6">
        <v>42000</v>
      </c>
      <c r="F671" s="6">
        <f t="shared" si="74"/>
        <v>0</v>
      </c>
      <c r="G671" s="6">
        <f t="shared" si="74"/>
        <v>0</v>
      </c>
    </row>
    <row r="672" spans="1:7" x14ac:dyDescent="0.25">
      <c r="A672" s="2" t="s">
        <v>76</v>
      </c>
      <c r="B672" s="4">
        <v>50299030</v>
      </c>
      <c r="C672" s="6">
        <v>253020</v>
      </c>
      <c r="D672" s="6">
        <v>253020</v>
      </c>
      <c r="E672" s="6">
        <v>98640</v>
      </c>
      <c r="F672" s="6">
        <f t="shared" ref="F672:G739" si="76">C672-D672</f>
        <v>0</v>
      </c>
      <c r="G672" s="6">
        <f t="shared" si="76"/>
        <v>154380</v>
      </c>
    </row>
    <row r="673" spans="1:7" x14ac:dyDescent="0.25">
      <c r="B673" s="4"/>
    </row>
    <row r="674" spans="1:7" s="3" customFormat="1" x14ac:dyDescent="0.25">
      <c r="A674" s="3" t="s">
        <v>147</v>
      </c>
      <c r="B674" s="5" t="s">
        <v>10</v>
      </c>
      <c r="C674" s="1">
        <v>400000</v>
      </c>
      <c r="D674" s="1">
        <v>400000</v>
      </c>
      <c r="E674" s="1">
        <v>6000</v>
      </c>
      <c r="F674" s="1">
        <f t="shared" si="76"/>
        <v>0</v>
      </c>
      <c r="G674" s="1">
        <f t="shared" si="76"/>
        <v>394000</v>
      </c>
    </row>
    <row r="675" spans="1:7" x14ac:dyDescent="0.25">
      <c r="A675" s="2" t="s">
        <v>66</v>
      </c>
      <c r="B675" s="4">
        <v>50211990</v>
      </c>
      <c r="C675" s="6">
        <v>200000</v>
      </c>
      <c r="D675" s="6">
        <v>200000</v>
      </c>
      <c r="E675" s="6">
        <v>6000</v>
      </c>
      <c r="F675" s="6">
        <f t="shared" si="76"/>
        <v>0</v>
      </c>
      <c r="G675" s="6">
        <f t="shared" si="76"/>
        <v>194000</v>
      </c>
    </row>
    <row r="676" spans="1:7" x14ac:dyDescent="0.25">
      <c r="A676" s="2" t="s">
        <v>76</v>
      </c>
      <c r="B676" s="4">
        <v>50299030</v>
      </c>
      <c r="C676" s="6">
        <v>200000</v>
      </c>
      <c r="D676" s="6">
        <v>200000</v>
      </c>
      <c r="E676" s="6">
        <v>0</v>
      </c>
      <c r="F676" s="6">
        <f t="shared" si="76"/>
        <v>0</v>
      </c>
      <c r="G676" s="6">
        <f t="shared" si="76"/>
        <v>200000</v>
      </c>
    </row>
    <row r="677" spans="1:7" x14ac:dyDescent="0.25">
      <c r="B677" s="4"/>
    </row>
    <row r="678" spans="1:7" s="3" customFormat="1" x14ac:dyDescent="0.25">
      <c r="A678" s="3" t="s">
        <v>148</v>
      </c>
      <c r="B678" s="5" t="s">
        <v>10</v>
      </c>
      <c r="C678" s="1">
        <v>1522500</v>
      </c>
      <c r="D678" s="1">
        <v>1122500</v>
      </c>
      <c r="E678" s="1">
        <v>656300</v>
      </c>
      <c r="F678" s="1">
        <f t="shared" si="76"/>
        <v>400000</v>
      </c>
      <c r="G678" s="1">
        <f t="shared" si="76"/>
        <v>466200</v>
      </c>
    </row>
    <row r="679" spans="1:7" x14ac:dyDescent="0.25">
      <c r="A679" s="2" t="s">
        <v>56</v>
      </c>
      <c r="B679" s="4">
        <v>50201010</v>
      </c>
      <c r="C679" s="6">
        <v>100000</v>
      </c>
      <c r="D679" s="6">
        <v>75000</v>
      </c>
      <c r="E679" s="6">
        <v>24950</v>
      </c>
      <c r="F679" s="6">
        <f t="shared" si="76"/>
        <v>25000</v>
      </c>
      <c r="G679" s="6">
        <f t="shared" si="76"/>
        <v>50050</v>
      </c>
    </row>
    <row r="680" spans="1:7" x14ac:dyDescent="0.25">
      <c r="A680" s="2" t="s">
        <v>57</v>
      </c>
      <c r="B680" s="4">
        <v>50202010</v>
      </c>
      <c r="C680" s="6">
        <v>100000</v>
      </c>
      <c r="D680" s="6">
        <v>75000</v>
      </c>
      <c r="E680" s="6">
        <v>0</v>
      </c>
      <c r="F680" s="6">
        <f t="shared" si="76"/>
        <v>25000</v>
      </c>
      <c r="G680" s="6">
        <f t="shared" si="76"/>
        <v>75000</v>
      </c>
    </row>
    <row r="681" spans="1:7" x14ac:dyDescent="0.25">
      <c r="A681" s="2" t="s">
        <v>58</v>
      </c>
      <c r="B681" s="4">
        <v>50203010</v>
      </c>
      <c r="C681" s="6">
        <v>200000</v>
      </c>
      <c r="D681" s="6">
        <v>200000</v>
      </c>
      <c r="E681" s="6">
        <v>180318</v>
      </c>
      <c r="F681" s="6">
        <f t="shared" si="76"/>
        <v>0</v>
      </c>
      <c r="G681" s="6">
        <f t="shared" si="76"/>
        <v>19682</v>
      </c>
    </row>
    <row r="682" spans="1:7" x14ac:dyDescent="0.25">
      <c r="A682" s="2" t="s">
        <v>61</v>
      </c>
      <c r="B682" s="4">
        <v>50203210</v>
      </c>
      <c r="C682" s="6">
        <v>186000</v>
      </c>
      <c r="D682" s="6">
        <v>186000</v>
      </c>
      <c r="E682" s="6">
        <v>167654</v>
      </c>
      <c r="F682" s="6">
        <f t="shared" si="76"/>
        <v>0</v>
      </c>
      <c r="G682" s="6">
        <f t="shared" si="76"/>
        <v>18346</v>
      </c>
    </row>
    <row r="683" spans="1:7" x14ac:dyDescent="0.25">
      <c r="A683" s="2" t="s">
        <v>113</v>
      </c>
      <c r="B683" s="4">
        <v>50203220</v>
      </c>
      <c r="C683" s="6">
        <v>14000</v>
      </c>
      <c r="D683" s="6">
        <v>14000</v>
      </c>
      <c r="E683" s="6">
        <v>10788</v>
      </c>
      <c r="F683" s="6">
        <f t="shared" si="76"/>
        <v>0</v>
      </c>
      <c r="G683" s="6">
        <f t="shared" si="76"/>
        <v>3212</v>
      </c>
    </row>
    <row r="684" spans="1:7" x14ac:dyDescent="0.25">
      <c r="A684" s="2" t="s">
        <v>149</v>
      </c>
      <c r="B684" s="4">
        <v>50207020</v>
      </c>
      <c r="C684" s="6">
        <v>500000</v>
      </c>
      <c r="D684" s="6">
        <v>250000</v>
      </c>
      <c r="E684" s="6">
        <v>0</v>
      </c>
      <c r="F684" s="6">
        <f t="shared" si="76"/>
        <v>250000</v>
      </c>
      <c r="G684" s="6">
        <f t="shared" si="76"/>
        <v>250000</v>
      </c>
    </row>
    <row r="685" spans="1:7" x14ac:dyDescent="0.25">
      <c r="A685" s="2" t="s">
        <v>150</v>
      </c>
      <c r="B685" s="4">
        <v>50211010</v>
      </c>
      <c r="C685" s="6">
        <v>100000</v>
      </c>
      <c r="D685" s="6">
        <v>0</v>
      </c>
      <c r="E685" s="6">
        <v>0</v>
      </c>
      <c r="F685" s="6">
        <f t="shared" si="76"/>
        <v>100000</v>
      </c>
      <c r="G685" s="6">
        <f t="shared" si="76"/>
        <v>0</v>
      </c>
    </row>
    <row r="686" spans="1:7" x14ac:dyDescent="0.25">
      <c r="A686" s="2" t="s">
        <v>75</v>
      </c>
      <c r="B686" s="4">
        <v>50299020</v>
      </c>
      <c r="C686" s="6">
        <v>22500</v>
      </c>
      <c r="D686" s="6">
        <v>22500</v>
      </c>
      <c r="E686" s="6">
        <v>22290</v>
      </c>
      <c r="F686" s="6">
        <f t="shared" si="76"/>
        <v>0</v>
      </c>
      <c r="G686" s="6">
        <f t="shared" si="76"/>
        <v>210</v>
      </c>
    </row>
    <row r="687" spans="1:7" x14ac:dyDescent="0.25">
      <c r="A687" s="2" t="s">
        <v>76</v>
      </c>
      <c r="B687" s="4">
        <v>50299030</v>
      </c>
      <c r="C687" s="6">
        <v>300000</v>
      </c>
      <c r="D687" s="6">
        <v>300000</v>
      </c>
      <c r="E687" s="6">
        <v>250300</v>
      </c>
      <c r="F687" s="6">
        <f t="shared" si="76"/>
        <v>0</v>
      </c>
      <c r="G687" s="6">
        <f t="shared" si="76"/>
        <v>49700</v>
      </c>
    </row>
    <row r="688" spans="1:7" x14ac:dyDescent="0.25">
      <c r="B688" s="4"/>
    </row>
    <row r="689" spans="1:7" x14ac:dyDescent="0.25">
      <c r="A689" s="3" t="s">
        <v>151</v>
      </c>
      <c r="B689" s="5">
        <v>1201</v>
      </c>
      <c r="C689" s="1">
        <v>15241015</v>
      </c>
      <c r="D689" s="1">
        <v>15241015</v>
      </c>
      <c r="E689" s="1">
        <v>6450490.5199999996</v>
      </c>
      <c r="F689" s="1">
        <f t="shared" si="76"/>
        <v>0</v>
      </c>
      <c r="G689" s="1">
        <f t="shared" si="76"/>
        <v>8790524.4800000004</v>
      </c>
    </row>
    <row r="690" spans="1:7" s="3" customFormat="1" x14ac:dyDescent="0.25">
      <c r="A690" s="3" t="s">
        <v>21</v>
      </c>
      <c r="B690" s="5">
        <v>100</v>
      </c>
      <c r="C690" s="1">
        <v>14983015</v>
      </c>
      <c r="D690" s="1">
        <v>14983015</v>
      </c>
      <c r="E690" s="1">
        <v>6436890.5199999996</v>
      </c>
      <c r="F690" s="1">
        <f t="shared" si="76"/>
        <v>0</v>
      </c>
      <c r="G690" s="1">
        <f t="shared" si="76"/>
        <v>8546124.4800000004</v>
      </c>
    </row>
    <row r="691" spans="1:7" x14ac:dyDescent="0.25">
      <c r="A691" s="2" t="s">
        <v>22</v>
      </c>
      <c r="B691" s="4">
        <v>50101010</v>
      </c>
      <c r="C691" s="6">
        <v>10379736</v>
      </c>
      <c r="D691" s="6">
        <v>10379736</v>
      </c>
      <c r="E691" s="6">
        <v>4546271.41</v>
      </c>
      <c r="F691" s="6">
        <f t="shared" si="76"/>
        <v>0</v>
      </c>
      <c r="G691" s="6">
        <f t="shared" si="76"/>
        <v>5833464.5899999999</v>
      </c>
    </row>
    <row r="692" spans="1:7" x14ac:dyDescent="0.25">
      <c r="A692" s="2" t="s">
        <v>24</v>
      </c>
      <c r="B692" s="4">
        <v>50102010</v>
      </c>
      <c r="C692" s="6">
        <v>432000</v>
      </c>
      <c r="D692" s="6">
        <v>432000</v>
      </c>
      <c r="E692" s="6">
        <v>200961.04</v>
      </c>
      <c r="F692" s="6">
        <f t="shared" si="76"/>
        <v>0</v>
      </c>
      <c r="G692" s="6">
        <f t="shared" si="76"/>
        <v>231038.96</v>
      </c>
    </row>
    <row r="693" spans="1:7" x14ac:dyDescent="0.25">
      <c r="A693" s="2" t="s">
        <v>25</v>
      </c>
      <c r="B693" s="4">
        <v>50102020</v>
      </c>
      <c r="C693" s="6">
        <v>216000</v>
      </c>
      <c r="D693" s="6">
        <v>216000</v>
      </c>
      <c r="E693" s="6">
        <v>57000</v>
      </c>
      <c r="F693" s="6">
        <f t="shared" si="76"/>
        <v>0</v>
      </c>
      <c r="G693" s="6">
        <f t="shared" si="76"/>
        <v>159000</v>
      </c>
    </row>
    <row r="694" spans="1:7" x14ac:dyDescent="0.25">
      <c r="A694" s="2" t="s">
        <v>26</v>
      </c>
      <c r="B694" s="4">
        <v>50102030</v>
      </c>
      <c r="C694" s="6">
        <v>216000</v>
      </c>
      <c r="D694" s="6">
        <v>216000</v>
      </c>
      <c r="E694" s="6">
        <v>0</v>
      </c>
      <c r="F694" s="6">
        <f t="shared" si="76"/>
        <v>0</v>
      </c>
      <c r="G694" s="6">
        <f t="shared" si="76"/>
        <v>216000</v>
      </c>
    </row>
    <row r="695" spans="1:7" x14ac:dyDescent="0.25">
      <c r="A695" s="2" t="s">
        <v>27</v>
      </c>
      <c r="B695" s="4">
        <v>50102040</v>
      </c>
      <c r="C695" s="6">
        <v>126000</v>
      </c>
      <c r="D695" s="6">
        <v>126000</v>
      </c>
      <c r="E695" s="6">
        <v>112000</v>
      </c>
      <c r="F695" s="6">
        <f t="shared" si="76"/>
        <v>0</v>
      </c>
      <c r="G695" s="6">
        <f t="shared" si="76"/>
        <v>14000</v>
      </c>
    </row>
    <row r="696" spans="1:7" x14ac:dyDescent="0.25">
      <c r="A696" s="2" t="s">
        <v>29</v>
      </c>
      <c r="B696" s="4">
        <v>50102120</v>
      </c>
      <c r="C696" s="6">
        <v>15000</v>
      </c>
      <c r="D696" s="6">
        <v>15000</v>
      </c>
      <c r="E696" s="6">
        <v>0</v>
      </c>
      <c r="F696" s="6">
        <f t="shared" si="76"/>
        <v>0</v>
      </c>
      <c r="G696" s="6">
        <f t="shared" si="76"/>
        <v>15000</v>
      </c>
    </row>
    <row r="697" spans="1:7" x14ac:dyDescent="0.25">
      <c r="A697" s="2" t="s">
        <v>31</v>
      </c>
      <c r="B697" s="4">
        <v>50102140</v>
      </c>
      <c r="C697" s="6">
        <v>864978</v>
      </c>
      <c r="D697" s="6">
        <v>864978</v>
      </c>
      <c r="E697" s="6">
        <v>0</v>
      </c>
      <c r="F697" s="6">
        <f t="shared" si="76"/>
        <v>0</v>
      </c>
      <c r="G697" s="6">
        <f t="shared" si="76"/>
        <v>864978</v>
      </c>
    </row>
    <row r="698" spans="1:7" x14ac:dyDescent="0.25">
      <c r="A698" s="2" t="s">
        <v>32</v>
      </c>
      <c r="B698" s="4">
        <v>50102150</v>
      </c>
      <c r="C698" s="6">
        <v>90000</v>
      </c>
      <c r="D698" s="6">
        <v>90000</v>
      </c>
      <c r="E698" s="6">
        <v>0</v>
      </c>
      <c r="F698" s="6">
        <f t="shared" si="76"/>
        <v>0</v>
      </c>
      <c r="G698" s="6">
        <f t="shared" si="76"/>
        <v>90000</v>
      </c>
    </row>
    <row r="699" spans="1:7" x14ac:dyDescent="0.25">
      <c r="A699" s="2" t="s">
        <v>152</v>
      </c>
      <c r="B699" s="4">
        <v>50102990</v>
      </c>
      <c r="C699" s="6">
        <v>864978</v>
      </c>
      <c r="D699" s="6">
        <v>864978</v>
      </c>
      <c r="E699" s="6">
        <v>721831</v>
      </c>
      <c r="F699" s="6">
        <f t="shared" si="76"/>
        <v>0</v>
      </c>
      <c r="G699" s="6">
        <f t="shared" si="76"/>
        <v>143147</v>
      </c>
    </row>
    <row r="700" spans="1:7" x14ac:dyDescent="0.25">
      <c r="A700" s="2" t="s">
        <v>143</v>
      </c>
      <c r="B700" s="4">
        <v>50102990</v>
      </c>
      <c r="C700" s="6">
        <v>126000</v>
      </c>
      <c r="D700" s="6">
        <v>126000</v>
      </c>
      <c r="E700" s="6">
        <v>112000</v>
      </c>
      <c r="F700" s="6">
        <f t="shared" si="76"/>
        <v>0</v>
      </c>
      <c r="G700" s="6">
        <f t="shared" si="76"/>
        <v>14000</v>
      </c>
    </row>
    <row r="701" spans="1:7" x14ac:dyDescent="0.25">
      <c r="A701" s="2" t="s">
        <v>35</v>
      </c>
      <c r="B701" s="4">
        <v>50103010</v>
      </c>
      <c r="C701" s="6">
        <v>1245569</v>
      </c>
      <c r="D701" s="6">
        <v>1245569</v>
      </c>
      <c r="E701" s="6">
        <v>546023.72</v>
      </c>
      <c r="F701" s="6">
        <f t="shared" si="76"/>
        <v>0</v>
      </c>
      <c r="G701" s="6">
        <f t="shared" si="76"/>
        <v>699545.28</v>
      </c>
    </row>
    <row r="702" spans="1:7" x14ac:dyDescent="0.25">
      <c r="A702" s="2" t="s">
        <v>36</v>
      </c>
      <c r="B702" s="4">
        <v>50103020</v>
      </c>
      <c r="C702" s="6">
        <v>43200</v>
      </c>
      <c r="D702" s="6">
        <v>43200</v>
      </c>
      <c r="E702" s="6">
        <v>20200</v>
      </c>
      <c r="F702" s="6">
        <f t="shared" si="76"/>
        <v>0</v>
      </c>
      <c r="G702" s="6">
        <f t="shared" si="76"/>
        <v>23000</v>
      </c>
    </row>
    <row r="703" spans="1:7" x14ac:dyDescent="0.25">
      <c r="A703" s="2" t="s">
        <v>37</v>
      </c>
      <c r="B703" s="4">
        <v>50103030</v>
      </c>
      <c r="C703" s="6">
        <v>251954</v>
      </c>
      <c r="D703" s="6">
        <v>251954</v>
      </c>
      <c r="E703" s="6">
        <v>110503.35</v>
      </c>
      <c r="F703" s="6">
        <f t="shared" si="76"/>
        <v>0</v>
      </c>
      <c r="G703" s="6">
        <f t="shared" si="76"/>
        <v>141450.65</v>
      </c>
    </row>
    <row r="704" spans="1:7" x14ac:dyDescent="0.25">
      <c r="A704" s="2" t="s">
        <v>38</v>
      </c>
      <c r="B704" s="4">
        <v>50103040</v>
      </c>
      <c r="C704" s="6">
        <v>21600</v>
      </c>
      <c r="D704" s="6">
        <v>21600</v>
      </c>
      <c r="E704" s="6">
        <v>10100</v>
      </c>
      <c r="F704" s="6">
        <f t="shared" si="76"/>
        <v>0</v>
      </c>
      <c r="G704" s="6">
        <f t="shared" si="76"/>
        <v>11500</v>
      </c>
    </row>
    <row r="705" spans="1:7" x14ac:dyDescent="0.25">
      <c r="A705" s="2" t="s">
        <v>153</v>
      </c>
      <c r="B705" s="4">
        <v>50104990</v>
      </c>
      <c r="C705" s="6">
        <v>90000</v>
      </c>
      <c r="D705" s="6">
        <v>90000</v>
      </c>
      <c r="E705" s="6">
        <v>0</v>
      </c>
      <c r="F705" s="6">
        <f t="shared" si="76"/>
        <v>0</v>
      </c>
      <c r="G705" s="6">
        <f t="shared" si="76"/>
        <v>90000</v>
      </c>
    </row>
    <row r="706" spans="1:7" x14ac:dyDescent="0.25">
      <c r="B706" s="4"/>
    </row>
    <row r="707" spans="1:7" s="3" customFormat="1" x14ac:dyDescent="0.25">
      <c r="A707" s="3" t="s">
        <v>40</v>
      </c>
      <c r="B707" s="5">
        <v>200</v>
      </c>
      <c r="C707" s="1">
        <v>258000</v>
      </c>
      <c r="D707" s="1">
        <v>258000</v>
      </c>
      <c r="E707" s="1">
        <v>13600</v>
      </c>
      <c r="F707" s="1">
        <f t="shared" si="76"/>
        <v>0</v>
      </c>
      <c r="G707" s="1">
        <f t="shared" si="76"/>
        <v>244400</v>
      </c>
    </row>
    <row r="708" spans="1:7" x14ac:dyDescent="0.25">
      <c r="A708" s="2" t="s">
        <v>56</v>
      </c>
      <c r="B708" s="4">
        <v>50201010</v>
      </c>
      <c r="C708" s="6">
        <v>80000</v>
      </c>
      <c r="D708" s="6">
        <v>80000</v>
      </c>
      <c r="E708" s="6">
        <v>0</v>
      </c>
      <c r="F708" s="6">
        <f t="shared" si="76"/>
        <v>0</v>
      </c>
      <c r="G708" s="6">
        <f t="shared" si="76"/>
        <v>80000</v>
      </c>
    </row>
    <row r="709" spans="1:7" x14ac:dyDescent="0.25">
      <c r="A709" s="2" t="s">
        <v>57</v>
      </c>
      <c r="B709" s="4">
        <v>50202010</v>
      </c>
      <c r="C709" s="6">
        <v>60000</v>
      </c>
      <c r="D709" s="6">
        <v>60000</v>
      </c>
      <c r="E709" s="6">
        <v>5500</v>
      </c>
      <c r="F709" s="6">
        <f t="shared" si="76"/>
        <v>0</v>
      </c>
      <c r="G709" s="6">
        <f t="shared" si="76"/>
        <v>54500</v>
      </c>
    </row>
    <row r="710" spans="1:7" x14ac:dyDescent="0.25">
      <c r="A710" s="2" t="s">
        <v>65</v>
      </c>
      <c r="B710" s="4">
        <v>50205020</v>
      </c>
      <c r="C710" s="6">
        <v>98000</v>
      </c>
      <c r="D710" s="6">
        <v>98000</v>
      </c>
      <c r="E710" s="6">
        <v>0</v>
      </c>
      <c r="F710" s="6">
        <f t="shared" si="76"/>
        <v>0</v>
      </c>
      <c r="G710" s="6">
        <f t="shared" si="76"/>
        <v>98000</v>
      </c>
    </row>
    <row r="711" spans="1:7" x14ac:dyDescent="0.25">
      <c r="A711" s="2" t="s">
        <v>150</v>
      </c>
      <c r="B711" s="4">
        <v>50211010</v>
      </c>
      <c r="C711" s="6">
        <v>10000</v>
      </c>
      <c r="D711" s="6">
        <v>10000</v>
      </c>
      <c r="E711" s="6">
        <v>600</v>
      </c>
      <c r="F711" s="6">
        <f t="shared" si="76"/>
        <v>0</v>
      </c>
      <c r="G711" s="6">
        <f t="shared" si="76"/>
        <v>9400</v>
      </c>
    </row>
    <row r="712" spans="1:7" x14ac:dyDescent="0.25">
      <c r="A712" s="2" t="s">
        <v>51</v>
      </c>
      <c r="B712" s="4">
        <v>50216020</v>
      </c>
      <c r="C712" s="6">
        <v>10000</v>
      </c>
      <c r="D712" s="6">
        <v>10000</v>
      </c>
      <c r="E712" s="6">
        <v>7500</v>
      </c>
      <c r="F712" s="6">
        <f t="shared" si="76"/>
        <v>0</v>
      </c>
      <c r="G712" s="6">
        <f t="shared" si="76"/>
        <v>2500</v>
      </c>
    </row>
    <row r="713" spans="1:7" x14ac:dyDescent="0.25">
      <c r="B713" s="4"/>
    </row>
    <row r="714" spans="1:7" x14ac:dyDescent="0.25">
      <c r="A714" s="3" t="s">
        <v>154</v>
      </c>
      <c r="B714" s="5">
        <v>1121</v>
      </c>
      <c r="C714" s="1">
        <v>24916367.199999999</v>
      </c>
      <c r="D714" s="1">
        <v>24654143.199999999</v>
      </c>
      <c r="E714" s="1">
        <v>12784230.74</v>
      </c>
      <c r="F714" s="1">
        <f t="shared" si="76"/>
        <v>262224</v>
      </c>
      <c r="G714" s="1">
        <f t="shared" si="76"/>
        <v>11869912.459999999</v>
      </c>
    </row>
    <row r="715" spans="1:7" s="3" customFormat="1" x14ac:dyDescent="0.25">
      <c r="A715" s="3" t="s">
        <v>21</v>
      </c>
      <c r="B715" s="5">
        <v>100</v>
      </c>
      <c r="C715" s="1">
        <v>18104865</v>
      </c>
      <c r="D715" s="1">
        <v>18104865</v>
      </c>
      <c r="E715" s="1">
        <v>7385170.8799999999</v>
      </c>
      <c r="F715" s="1">
        <f t="shared" si="76"/>
        <v>0</v>
      </c>
      <c r="G715" s="1">
        <f t="shared" si="76"/>
        <v>10719694.120000001</v>
      </c>
    </row>
    <row r="716" spans="1:7" x14ac:dyDescent="0.25">
      <c r="A716" s="2" t="s">
        <v>22</v>
      </c>
      <c r="B716" s="4">
        <v>50101010</v>
      </c>
      <c r="C716" s="6">
        <v>12382872</v>
      </c>
      <c r="D716" s="6">
        <v>12382872</v>
      </c>
      <c r="E716" s="6">
        <v>5066628.22</v>
      </c>
      <c r="F716" s="6">
        <f t="shared" si="76"/>
        <v>0</v>
      </c>
      <c r="G716" s="6">
        <f t="shared" si="76"/>
        <v>7316243.7800000003</v>
      </c>
    </row>
    <row r="717" spans="1:7" x14ac:dyDescent="0.25">
      <c r="A717" s="2" t="s">
        <v>24</v>
      </c>
      <c r="B717" s="4">
        <v>50102010</v>
      </c>
      <c r="C717" s="6">
        <v>624000</v>
      </c>
      <c r="D717" s="6">
        <v>624000</v>
      </c>
      <c r="E717" s="6">
        <v>245677.42</v>
      </c>
      <c r="F717" s="6">
        <f t="shared" si="76"/>
        <v>0</v>
      </c>
      <c r="G717" s="6">
        <f t="shared" si="76"/>
        <v>378322.57999999996</v>
      </c>
    </row>
    <row r="718" spans="1:7" x14ac:dyDescent="0.25">
      <c r="A718" s="2" t="s">
        <v>25</v>
      </c>
      <c r="B718" s="4">
        <v>50102020</v>
      </c>
      <c r="C718" s="6">
        <v>114000</v>
      </c>
      <c r="D718" s="6">
        <v>114000</v>
      </c>
      <c r="E718" s="6">
        <v>57000</v>
      </c>
      <c r="F718" s="6">
        <f t="shared" si="76"/>
        <v>0</v>
      </c>
      <c r="G718" s="6">
        <f t="shared" si="76"/>
        <v>57000</v>
      </c>
    </row>
    <row r="719" spans="1:7" x14ac:dyDescent="0.25">
      <c r="A719" s="2" t="s">
        <v>26</v>
      </c>
      <c r="B719" s="4">
        <v>50102030</v>
      </c>
      <c r="C719" s="6">
        <v>114000</v>
      </c>
      <c r="D719" s="6">
        <v>114000</v>
      </c>
      <c r="E719" s="6">
        <v>8500</v>
      </c>
      <c r="F719" s="6">
        <f t="shared" si="76"/>
        <v>0</v>
      </c>
      <c r="G719" s="6">
        <f t="shared" si="76"/>
        <v>105500</v>
      </c>
    </row>
    <row r="720" spans="1:7" x14ac:dyDescent="0.25">
      <c r="A720" s="2" t="s">
        <v>27</v>
      </c>
      <c r="B720" s="4">
        <v>50102040</v>
      </c>
      <c r="C720" s="6">
        <v>182000</v>
      </c>
      <c r="D720" s="6">
        <v>182000</v>
      </c>
      <c r="E720" s="6">
        <v>140000</v>
      </c>
      <c r="F720" s="6">
        <f t="shared" si="76"/>
        <v>0</v>
      </c>
      <c r="G720" s="6">
        <f t="shared" si="76"/>
        <v>42000</v>
      </c>
    </row>
    <row r="721" spans="1:7" x14ac:dyDescent="0.25">
      <c r="A721" s="2" t="s">
        <v>29</v>
      </c>
      <c r="B721" s="4">
        <v>50102120</v>
      </c>
      <c r="C721" s="6">
        <v>15000</v>
      </c>
      <c r="D721" s="6">
        <v>15000</v>
      </c>
      <c r="E721" s="6">
        <v>5000</v>
      </c>
      <c r="F721" s="6">
        <f t="shared" si="76"/>
        <v>0</v>
      </c>
      <c r="G721" s="6">
        <f t="shared" si="76"/>
        <v>10000</v>
      </c>
    </row>
    <row r="722" spans="1:7" x14ac:dyDescent="0.25">
      <c r="A722" s="2" t="s">
        <v>30</v>
      </c>
      <c r="B722" s="4">
        <v>50102130</v>
      </c>
      <c r="C722" s="6">
        <v>285000</v>
      </c>
      <c r="D722" s="6">
        <v>285000</v>
      </c>
      <c r="E722" s="6">
        <v>113872.4</v>
      </c>
      <c r="F722" s="6">
        <f t="shared" si="76"/>
        <v>0</v>
      </c>
      <c r="G722" s="6">
        <f t="shared" si="76"/>
        <v>171127.6</v>
      </c>
    </row>
    <row r="723" spans="1:7" x14ac:dyDescent="0.25">
      <c r="A723" s="2" t="s">
        <v>31</v>
      </c>
      <c r="B723" s="4">
        <v>50102140</v>
      </c>
      <c r="C723" s="6">
        <v>1031906</v>
      </c>
      <c r="D723" s="6">
        <v>1031906</v>
      </c>
      <c r="E723" s="6">
        <v>0</v>
      </c>
      <c r="F723" s="6">
        <f t="shared" si="76"/>
        <v>0</v>
      </c>
      <c r="G723" s="6">
        <f t="shared" si="76"/>
        <v>1031906</v>
      </c>
    </row>
    <row r="724" spans="1:7" x14ac:dyDescent="0.25">
      <c r="A724" s="2" t="s">
        <v>32</v>
      </c>
      <c r="B724" s="4">
        <v>50102150</v>
      </c>
      <c r="C724" s="6">
        <v>130000</v>
      </c>
      <c r="D724" s="6">
        <v>130000</v>
      </c>
      <c r="E724" s="6">
        <v>0</v>
      </c>
      <c r="F724" s="6">
        <f t="shared" si="76"/>
        <v>0</v>
      </c>
      <c r="G724" s="6">
        <f t="shared" si="76"/>
        <v>130000</v>
      </c>
    </row>
    <row r="725" spans="1:7" x14ac:dyDescent="0.25">
      <c r="A725" s="2" t="s">
        <v>152</v>
      </c>
      <c r="B725" s="4">
        <v>50102990</v>
      </c>
      <c r="C725" s="6">
        <v>1031906</v>
      </c>
      <c r="D725" s="6">
        <v>1031906</v>
      </c>
      <c r="E725" s="6">
        <v>824450</v>
      </c>
      <c r="F725" s="6">
        <f t="shared" si="76"/>
        <v>0</v>
      </c>
      <c r="G725" s="6">
        <f t="shared" si="76"/>
        <v>207456</v>
      </c>
    </row>
    <row r="726" spans="1:7" x14ac:dyDescent="0.25">
      <c r="A726" s="2" t="s">
        <v>34</v>
      </c>
      <c r="B726" s="4">
        <v>50102990</v>
      </c>
      <c r="C726" s="6">
        <v>182000</v>
      </c>
      <c r="D726" s="6">
        <v>182000</v>
      </c>
      <c r="E726" s="6">
        <v>140000</v>
      </c>
      <c r="F726" s="6">
        <f t="shared" si="76"/>
        <v>0</v>
      </c>
      <c r="G726" s="6">
        <f t="shared" si="76"/>
        <v>42000</v>
      </c>
    </row>
    <row r="727" spans="1:7" x14ac:dyDescent="0.25">
      <c r="A727" s="2" t="s">
        <v>35</v>
      </c>
      <c r="B727" s="4">
        <v>50103010</v>
      </c>
      <c r="C727" s="6">
        <v>1485945</v>
      </c>
      <c r="D727" s="6">
        <v>1485945</v>
      </c>
      <c r="E727" s="6">
        <v>620656.32999999996</v>
      </c>
      <c r="F727" s="6">
        <f t="shared" si="76"/>
        <v>0</v>
      </c>
      <c r="G727" s="6">
        <f t="shared" si="76"/>
        <v>865288.67</v>
      </c>
    </row>
    <row r="728" spans="1:7" x14ac:dyDescent="0.25">
      <c r="A728" s="2" t="s">
        <v>36</v>
      </c>
      <c r="B728" s="4">
        <v>50103020</v>
      </c>
      <c r="C728" s="6">
        <v>62400</v>
      </c>
      <c r="D728" s="6">
        <v>62400</v>
      </c>
      <c r="E728" s="6">
        <v>26400</v>
      </c>
      <c r="F728" s="6">
        <f t="shared" si="76"/>
        <v>0</v>
      </c>
      <c r="G728" s="6">
        <f t="shared" si="76"/>
        <v>36000</v>
      </c>
    </row>
    <row r="729" spans="1:7" x14ac:dyDescent="0.25">
      <c r="A729" s="2" t="s">
        <v>37</v>
      </c>
      <c r="B729" s="4">
        <v>50103030</v>
      </c>
      <c r="C729" s="6">
        <v>302636</v>
      </c>
      <c r="D729" s="6">
        <v>302636</v>
      </c>
      <c r="E729" s="6">
        <v>124586.51</v>
      </c>
      <c r="F729" s="6">
        <f t="shared" si="76"/>
        <v>0</v>
      </c>
      <c r="G729" s="6">
        <f t="shared" si="76"/>
        <v>178049.49</v>
      </c>
    </row>
    <row r="730" spans="1:7" x14ac:dyDescent="0.25">
      <c r="A730" s="2" t="s">
        <v>38</v>
      </c>
      <c r="B730" s="4">
        <v>50103040</v>
      </c>
      <c r="C730" s="6">
        <v>31200</v>
      </c>
      <c r="D730" s="6">
        <v>31200</v>
      </c>
      <c r="E730" s="6">
        <v>12400</v>
      </c>
      <c r="F730" s="6">
        <f t="shared" si="76"/>
        <v>0</v>
      </c>
      <c r="G730" s="6">
        <f t="shared" si="76"/>
        <v>18800</v>
      </c>
    </row>
    <row r="731" spans="1:7" x14ac:dyDescent="0.25">
      <c r="A731" s="2" t="s">
        <v>112</v>
      </c>
      <c r="B731" s="4">
        <v>50104990</v>
      </c>
      <c r="C731" s="6">
        <v>130000</v>
      </c>
      <c r="D731" s="6">
        <v>130000</v>
      </c>
      <c r="E731" s="6">
        <v>0</v>
      </c>
      <c r="F731" s="6">
        <f t="shared" si="76"/>
        <v>0</v>
      </c>
      <c r="G731" s="6">
        <f t="shared" si="76"/>
        <v>130000</v>
      </c>
    </row>
    <row r="732" spans="1:7" x14ac:dyDescent="0.25">
      <c r="B732" s="4"/>
    </row>
    <row r="733" spans="1:7" s="3" customFormat="1" x14ac:dyDescent="0.25">
      <c r="A733" s="3" t="s">
        <v>40</v>
      </c>
      <c r="B733" s="5">
        <v>200</v>
      </c>
      <c r="C733" s="1">
        <v>6811502.2000000002</v>
      </c>
      <c r="D733" s="1">
        <v>6549278.2000000002</v>
      </c>
      <c r="E733" s="1">
        <v>5399059.8600000003</v>
      </c>
      <c r="F733" s="1">
        <f t="shared" si="76"/>
        <v>262224</v>
      </c>
      <c r="G733" s="1">
        <f t="shared" si="76"/>
        <v>1150218.3399999999</v>
      </c>
    </row>
    <row r="734" spans="1:7" x14ac:dyDescent="0.25">
      <c r="A734" s="2" t="s">
        <v>56</v>
      </c>
      <c r="B734" s="4">
        <v>50201010</v>
      </c>
      <c r="C734" s="6">
        <v>135000</v>
      </c>
      <c r="D734" s="6">
        <v>135000</v>
      </c>
      <c r="E734" s="6">
        <v>134040</v>
      </c>
      <c r="F734" s="6">
        <f t="shared" si="76"/>
        <v>0</v>
      </c>
      <c r="G734" s="6">
        <f t="shared" si="76"/>
        <v>960</v>
      </c>
    </row>
    <row r="735" spans="1:7" x14ac:dyDescent="0.25">
      <c r="A735" s="2" t="s">
        <v>57</v>
      </c>
      <c r="B735" s="4">
        <v>50202010</v>
      </c>
      <c r="C735" s="6">
        <v>45000</v>
      </c>
      <c r="D735" s="6">
        <v>45000</v>
      </c>
      <c r="E735" s="6">
        <v>43940</v>
      </c>
      <c r="F735" s="6">
        <f t="shared" si="76"/>
        <v>0</v>
      </c>
      <c r="G735" s="6">
        <f t="shared" si="76"/>
        <v>1060</v>
      </c>
    </row>
    <row r="736" spans="1:7" x14ac:dyDescent="0.25">
      <c r="A736" s="2" t="s">
        <v>58</v>
      </c>
      <c r="B736" s="4">
        <v>50203010</v>
      </c>
      <c r="C736" s="6">
        <v>84980</v>
      </c>
      <c r="D736" s="6">
        <v>84980</v>
      </c>
      <c r="E736" s="6">
        <v>0</v>
      </c>
      <c r="F736" s="6">
        <f t="shared" si="76"/>
        <v>0</v>
      </c>
      <c r="G736" s="6">
        <f t="shared" si="76"/>
        <v>84980</v>
      </c>
    </row>
    <row r="737" spans="1:7" x14ac:dyDescent="0.25">
      <c r="A737" s="2" t="s">
        <v>74</v>
      </c>
      <c r="B737" s="4">
        <v>50203090</v>
      </c>
      <c r="C737" s="6">
        <v>326777.2</v>
      </c>
      <c r="D737" s="6">
        <v>102377.2</v>
      </c>
      <c r="E737" s="6">
        <v>40311.75</v>
      </c>
      <c r="F737" s="6">
        <f t="shared" si="76"/>
        <v>224400</v>
      </c>
      <c r="G737" s="6">
        <f t="shared" si="76"/>
        <v>62065.45</v>
      </c>
    </row>
    <row r="738" spans="1:7" x14ac:dyDescent="0.25">
      <c r="A738" s="2" t="s">
        <v>61</v>
      </c>
      <c r="B738" s="4">
        <v>50203210</v>
      </c>
      <c r="C738" s="6">
        <v>203670</v>
      </c>
      <c r="D738" s="6">
        <v>203670</v>
      </c>
      <c r="E738" s="6">
        <v>0</v>
      </c>
      <c r="F738" s="6">
        <f t="shared" si="76"/>
        <v>0</v>
      </c>
      <c r="G738" s="6">
        <f t="shared" si="76"/>
        <v>203670</v>
      </c>
    </row>
    <row r="739" spans="1:7" x14ac:dyDescent="0.25">
      <c r="A739" s="2" t="s">
        <v>113</v>
      </c>
      <c r="B739" s="4">
        <v>50203220</v>
      </c>
      <c r="C739" s="6">
        <v>175000</v>
      </c>
      <c r="D739" s="6">
        <v>175000</v>
      </c>
      <c r="E739" s="6">
        <v>0</v>
      </c>
      <c r="F739" s="6">
        <f t="shared" si="76"/>
        <v>0</v>
      </c>
      <c r="G739" s="6">
        <f t="shared" si="76"/>
        <v>175000</v>
      </c>
    </row>
    <row r="740" spans="1:7" x14ac:dyDescent="0.25">
      <c r="A740" s="2" t="s">
        <v>62</v>
      </c>
      <c r="B740" s="4">
        <v>50203990</v>
      </c>
      <c r="C740" s="6">
        <v>14350</v>
      </c>
      <c r="D740" s="6">
        <v>14350</v>
      </c>
      <c r="E740" s="6">
        <v>0</v>
      </c>
      <c r="F740" s="6">
        <f t="shared" ref="F740:G807" si="77">C740-D740</f>
        <v>0</v>
      </c>
      <c r="G740" s="6">
        <f t="shared" si="77"/>
        <v>14350</v>
      </c>
    </row>
    <row r="741" spans="1:7" x14ac:dyDescent="0.25">
      <c r="A741" s="2" t="s">
        <v>63</v>
      </c>
      <c r="B741" s="4">
        <v>50204010</v>
      </c>
      <c r="C741" s="6">
        <v>32472</v>
      </c>
      <c r="D741" s="6">
        <v>21648</v>
      </c>
      <c r="E741" s="6">
        <v>7200</v>
      </c>
      <c r="F741" s="6">
        <f t="shared" si="77"/>
        <v>10824</v>
      </c>
      <c r="G741" s="6">
        <f t="shared" si="77"/>
        <v>14448</v>
      </c>
    </row>
    <row r="742" spans="1:7" x14ac:dyDescent="0.25">
      <c r="A742" s="2" t="s">
        <v>155</v>
      </c>
      <c r="B742" s="4">
        <v>50205020</v>
      </c>
      <c r="C742" s="6">
        <v>32526</v>
      </c>
      <c r="D742" s="6">
        <v>32526</v>
      </c>
      <c r="E742" s="6">
        <v>17596.25</v>
      </c>
      <c r="F742" s="6">
        <f t="shared" si="77"/>
        <v>0</v>
      </c>
      <c r="G742" s="6">
        <f t="shared" si="77"/>
        <v>14929.75</v>
      </c>
    </row>
    <row r="743" spans="1:7" x14ac:dyDescent="0.25">
      <c r="A743" s="2" t="s">
        <v>85</v>
      </c>
      <c r="B743" s="4">
        <v>50205020</v>
      </c>
      <c r="C743" s="6">
        <v>54000</v>
      </c>
      <c r="D743" s="6">
        <v>27000</v>
      </c>
      <c r="E743" s="6">
        <v>27000</v>
      </c>
      <c r="F743" s="6">
        <f t="shared" si="77"/>
        <v>27000</v>
      </c>
      <c r="G743" s="6">
        <f t="shared" si="77"/>
        <v>0</v>
      </c>
    </row>
    <row r="744" spans="1:7" x14ac:dyDescent="0.25">
      <c r="A744" s="2" t="s">
        <v>104</v>
      </c>
      <c r="B744" s="4">
        <v>50205030</v>
      </c>
      <c r="C744" s="6">
        <v>4561500</v>
      </c>
      <c r="D744" s="6">
        <v>4561500</v>
      </c>
      <c r="E744" s="6">
        <v>4453594.8600000003</v>
      </c>
      <c r="F744" s="6">
        <f t="shared" si="77"/>
        <v>0</v>
      </c>
      <c r="G744" s="6">
        <f t="shared" si="77"/>
        <v>107905.13999999966</v>
      </c>
    </row>
    <row r="745" spans="1:7" x14ac:dyDescent="0.25">
      <c r="A745" s="2" t="s">
        <v>156</v>
      </c>
      <c r="B745" s="4">
        <v>50205040</v>
      </c>
      <c r="C745" s="6">
        <v>90000</v>
      </c>
      <c r="D745" s="6">
        <v>90000</v>
      </c>
      <c r="E745" s="6">
        <v>21820</v>
      </c>
      <c r="F745" s="6">
        <f t="shared" si="77"/>
        <v>0</v>
      </c>
      <c r="G745" s="6">
        <f t="shared" si="77"/>
        <v>68180</v>
      </c>
    </row>
    <row r="746" spans="1:7" x14ac:dyDescent="0.25">
      <c r="A746" s="2" t="s">
        <v>67</v>
      </c>
      <c r="B746" s="4">
        <v>50213050</v>
      </c>
      <c r="C746" s="6">
        <v>484227</v>
      </c>
      <c r="D746" s="6">
        <v>484227</v>
      </c>
      <c r="E746" s="6">
        <v>303272</v>
      </c>
      <c r="F746" s="6">
        <f t="shared" si="77"/>
        <v>0</v>
      </c>
      <c r="G746" s="6">
        <f t="shared" si="77"/>
        <v>180955</v>
      </c>
    </row>
    <row r="747" spans="1:7" x14ac:dyDescent="0.25">
      <c r="A747" s="2" t="s">
        <v>92</v>
      </c>
      <c r="B747" s="4">
        <v>50213210</v>
      </c>
      <c r="C747" s="6">
        <v>470000</v>
      </c>
      <c r="D747" s="6">
        <v>470000</v>
      </c>
      <c r="E747" s="6">
        <v>291200</v>
      </c>
      <c r="F747" s="6">
        <f t="shared" si="77"/>
        <v>0</v>
      </c>
      <c r="G747" s="6">
        <f t="shared" si="77"/>
        <v>178800</v>
      </c>
    </row>
    <row r="748" spans="1:7" x14ac:dyDescent="0.25">
      <c r="A748" s="2" t="s">
        <v>76</v>
      </c>
      <c r="B748" s="4">
        <v>50299030</v>
      </c>
      <c r="C748" s="6">
        <v>30000</v>
      </c>
      <c r="D748" s="6">
        <v>30000</v>
      </c>
      <c r="E748" s="6">
        <v>23085</v>
      </c>
      <c r="F748" s="6">
        <f t="shared" si="77"/>
        <v>0</v>
      </c>
      <c r="G748" s="6">
        <f t="shared" si="77"/>
        <v>6915</v>
      </c>
    </row>
    <row r="749" spans="1:7" x14ac:dyDescent="0.25">
      <c r="A749" s="2" t="s">
        <v>157</v>
      </c>
      <c r="B749" s="4">
        <v>50299050</v>
      </c>
      <c r="C749" s="6">
        <v>72000</v>
      </c>
      <c r="D749" s="6">
        <v>72000</v>
      </c>
      <c r="E749" s="6">
        <v>36000</v>
      </c>
      <c r="F749" s="6">
        <f t="shared" si="77"/>
        <v>0</v>
      </c>
      <c r="G749" s="6">
        <f t="shared" si="77"/>
        <v>36000</v>
      </c>
    </row>
    <row r="750" spans="1:7" x14ac:dyDescent="0.25">
      <c r="B750" s="4"/>
    </row>
    <row r="751" spans="1:7" x14ac:dyDescent="0.25">
      <c r="A751" s="3" t="s">
        <v>158</v>
      </c>
      <c r="B751" s="5">
        <v>1061</v>
      </c>
      <c r="C751" s="1">
        <v>108190300.81999999</v>
      </c>
      <c r="D751" s="1">
        <v>84820084.319999993</v>
      </c>
      <c r="E751" s="1">
        <v>37348261.640000001</v>
      </c>
      <c r="F751" s="1">
        <f t="shared" si="77"/>
        <v>23370216.5</v>
      </c>
      <c r="G751" s="1">
        <f t="shared" si="77"/>
        <v>47471822.679999992</v>
      </c>
    </row>
    <row r="752" spans="1:7" s="3" customFormat="1" x14ac:dyDescent="0.25">
      <c r="A752" s="3" t="s">
        <v>21</v>
      </c>
      <c r="B752" s="5">
        <v>100</v>
      </c>
      <c r="C752" s="1">
        <v>27594584</v>
      </c>
      <c r="D752" s="1">
        <v>27594584</v>
      </c>
      <c r="E752" s="1">
        <v>11369486.470000001</v>
      </c>
      <c r="F752" s="1">
        <f t="shared" si="77"/>
        <v>0</v>
      </c>
      <c r="G752" s="1">
        <f t="shared" si="77"/>
        <v>16225097.529999999</v>
      </c>
    </row>
    <row r="753" spans="1:7" x14ac:dyDescent="0.25">
      <c r="A753" s="2" t="s">
        <v>22</v>
      </c>
      <c r="B753" s="4">
        <v>50101010</v>
      </c>
      <c r="C753" s="6">
        <v>17459868</v>
      </c>
      <c r="D753" s="6">
        <v>17459868</v>
      </c>
      <c r="E753" s="6">
        <v>7313199.21</v>
      </c>
      <c r="F753" s="6">
        <f t="shared" si="77"/>
        <v>0</v>
      </c>
      <c r="G753" s="6">
        <f t="shared" si="77"/>
        <v>10146668.789999999</v>
      </c>
    </row>
    <row r="754" spans="1:7" x14ac:dyDescent="0.25">
      <c r="A754" s="2" t="s">
        <v>24</v>
      </c>
      <c r="B754" s="4">
        <v>50102010</v>
      </c>
      <c r="C754" s="6">
        <v>1176000</v>
      </c>
      <c r="D754" s="6">
        <v>1176000</v>
      </c>
      <c r="E754" s="6">
        <v>523909.09</v>
      </c>
      <c r="F754" s="6">
        <f t="shared" si="77"/>
        <v>0</v>
      </c>
      <c r="G754" s="6">
        <f t="shared" si="77"/>
        <v>652090.90999999992</v>
      </c>
    </row>
    <row r="755" spans="1:7" x14ac:dyDescent="0.25">
      <c r="A755" s="2" t="s">
        <v>25</v>
      </c>
      <c r="B755" s="4">
        <v>50102020</v>
      </c>
      <c r="C755" s="6">
        <v>216000</v>
      </c>
      <c r="D755" s="6">
        <v>216000</v>
      </c>
      <c r="E755" s="6">
        <v>45125</v>
      </c>
      <c r="F755" s="6">
        <f t="shared" si="77"/>
        <v>0</v>
      </c>
      <c r="G755" s="6">
        <f t="shared" si="77"/>
        <v>170875</v>
      </c>
    </row>
    <row r="756" spans="1:7" x14ac:dyDescent="0.25">
      <c r="A756" s="2" t="s">
        <v>26</v>
      </c>
      <c r="B756" s="4">
        <v>50102030</v>
      </c>
      <c r="C756" s="6">
        <v>216000</v>
      </c>
      <c r="D756" s="6">
        <v>216000</v>
      </c>
      <c r="E756" s="6">
        <v>0</v>
      </c>
      <c r="F756" s="6">
        <f t="shared" si="77"/>
        <v>0</v>
      </c>
      <c r="G756" s="6">
        <f t="shared" si="77"/>
        <v>216000</v>
      </c>
    </row>
    <row r="757" spans="1:7" x14ac:dyDescent="0.25">
      <c r="A757" s="2" t="s">
        <v>27</v>
      </c>
      <c r="B757" s="4">
        <v>50102040</v>
      </c>
      <c r="C757" s="6">
        <v>343000</v>
      </c>
      <c r="D757" s="6">
        <v>343000</v>
      </c>
      <c r="E757" s="6">
        <v>301000</v>
      </c>
      <c r="F757" s="6">
        <f t="shared" si="77"/>
        <v>0</v>
      </c>
      <c r="G757" s="6">
        <f t="shared" si="77"/>
        <v>42000</v>
      </c>
    </row>
    <row r="758" spans="1:7" x14ac:dyDescent="0.25">
      <c r="A758" s="2" t="s">
        <v>29</v>
      </c>
      <c r="B758" s="4">
        <v>50102120</v>
      </c>
      <c r="C758" s="6">
        <v>25000</v>
      </c>
      <c r="D758" s="6">
        <v>25000</v>
      </c>
      <c r="E758" s="6">
        <v>10000</v>
      </c>
      <c r="F758" s="6">
        <f t="shared" si="77"/>
        <v>0</v>
      </c>
      <c r="G758" s="6">
        <f t="shared" si="77"/>
        <v>15000</v>
      </c>
    </row>
    <row r="759" spans="1:7" x14ac:dyDescent="0.25">
      <c r="A759" s="2" t="s">
        <v>30</v>
      </c>
      <c r="B759" s="4">
        <v>50102130</v>
      </c>
      <c r="C759" s="6">
        <v>1714000</v>
      </c>
      <c r="D759" s="6">
        <v>1714000</v>
      </c>
      <c r="E759" s="6">
        <v>503712.19</v>
      </c>
      <c r="F759" s="6">
        <f t="shared" si="77"/>
        <v>0</v>
      </c>
      <c r="G759" s="6">
        <f t="shared" si="77"/>
        <v>1210287.81</v>
      </c>
    </row>
    <row r="760" spans="1:7" x14ac:dyDescent="0.25">
      <c r="A760" s="2" t="s">
        <v>31</v>
      </c>
      <c r="B760" s="4">
        <v>50102140</v>
      </c>
      <c r="C760" s="6">
        <v>1454989</v>
      </c>
      <c r="D760" s="6">
        <v>1454989</v>
      </c>
      <c r="E760" s="6">
        <v>0</v>
      </c>
      <c r="F760" s="6">
        <f t="shared" si="77"/>
        <v>0</v>
      </c>
      <c r="G760" s="6">
        <f t="shared" si="77"/>
        <v>1454989</v>
      </c>
    </row>
    <row r="761" spans="1:7" x14ac:dyDescent="0.25">
      <c r="A761" s="2" t="s">
        <v>32</v>
      </c>
      <c r="B761" s="4">
        <v>50102150</v>
      </c>
      <c r="C761" s="6">
        <v>245000</v>
      </c>
      <c r="D761" s="6">
        <v>245000</v>
      </c>
      <c r="E761" s="6">
        <v>0</v>
      </c>
      <c r="F761" s="6">
        <f t="shared" si="77"/>
        <v>0</v>
      </c>
      <c r="G761" s="6">
        <f t="shared" si="77"/>
        <v>245000</v>
      </c>
    </row>
    <row r="762" spans="1:7" x14ac:dyDescent="0.25">
      <c r="A762" s="2" t="s">
        <v>94</v>
      </c>
      <c r="B762" s="4">
        <v>50102990</v>
      </c>
      <c r="C762" s="6">
        <v>343000</v>
      </c>
      <c r="D762" s="6">
        <v>343000</v>
      </c>
      <c r="E762" s="6">
        <v>301000</v>
      </c>
      <c r="F762" s="6">
        <f t="shared" si="77"/>
        <v>0</v>
      </c>
      <c r="G762" s="6">
        <f t="shared" si="77"/>
        <v>42000</v>
      </c>
    </row>
    <row r="763" spans="1:7" x14ac:dyDescent="0.25">
      <c r="A763" s="2" t="s">
        <v>95</v>
      </c>
      <c r="B763" s="4">
        <v>50102990</v>
      </c>
      <c r="C763" s="6">
        <v>1454989</v>
      </c>
      <c r="D763" s="6">
        <v>1454989</v>
      </c>
      <c r="E763" s="6">
        <v>1232407</v>
      </c>
      <c r="F763" s="6">
        <f t="shared" si="77"/>
        <v>0</v>
      </c>
      <c r="G763" s="6">
        <f t="shared" si="77"/>
        <v>222582</v>
      </c>
    </row>
    <row r="764" spans="1:7" x14ac:dyDescent="0.25">
      <c r="A764" s="2" t="s">
        <v>35</v>
      </c>
      <c r="B764" s="4">
        <v>50103010</v>
      </c>
      <c r="C764" s="6">
        <v>2095185</v>
      </c>
      <c r="D764" s="6">
        <v>2095185</v>
      </c>
      <c r="E764" s="6">
        <v>877682.97</v>
      </c>
      <c r="F764" s="6">
        <f t="shared" si="77"/>
        <v>0</v>
      </c>
      <c r="G764" s="6">
        <f t="shared" si="77"/>
        <v>1217502.03</v>
      </c>
    </row>
    <row r="765" spans="1:7" x14ac:dyDescent="0.25">
      <c r="A765" s="2" t="s">
        <v>36</v>
      </c>
      <c r="B765" s="4">
        <v>50103020</v>
      </c>
      <c r="C765" s="6">
        <v>117600</v>
      </c>
      <c r="D765" s="6">
        <v>117600</v>
      </c>
      <c r="E765" s="6">
        <v>52400</v>
      </c>
      <c r="F765" s="6">
        <f t="shared" si="77"/>
        <v>0</v>
      </c>
      <c r="G765" s="6">
        <f t="shared" si="77"/>
        <v>65200</v>
      </c>
    </row>
    <row r="766" spans="1:7" x14ac:dyDescent="0.25">
      <c r="A766" s="2" t="s">
        <v>37</v>
      </c>
      <c r="B766" s="4">
        <v>50103030</v>
      </c>
      <c r="C766" s="6">
        <v>430153</v>
      </c>
      <c r="D766" s="6">
        <v>430153</v>
      </c>
      <c r="E766" s="6">
        <v>182851.01</v>
      </c>
      <c r="F766" s="6">
        <f t="shared" si="77"/>
        <v>0</v>
      </c>
      <c r="G766" s="6">
        <f t="shared" si="77"/>
        <v>247301.99</v>
      </c>
    </row>
    <row r="767" spans="1:7" x14ac:dyDescent="0.25">
      <c r="A767" s="2" t="s">
        <v>38</v>
      </c>
      <c r="B767" s="4">
        <v>50103040</v>
      </c>
      <c r="C767" s="6">
        <v>58800</v>
      </c>
      <c r="D767" s="6">
        <v>58800</v>
      </c>
      <c r="E767" s="6">
        <v>26200</v>
      </c>
      <c r="F767" s="6">
        <f t="shared" si="77"/>
        <v>0</v>
      </c>
      <c r="G767" s="6">
        <f t="shared" si="77"/>
        <v>32600</v>
      </c>
    </row>
    <row r="768" spans="1:7" x14ac:dyDescent="0.25">
      <c r="A768" s="2" t="s">
        <v>96</v>
      </c>
      <c r="B768" s="4">
        <v>50104990</v>
      </c>
      <c r="C768" s="6">
        <v>245000</v>
      </c>
      <c r="D768" s="6">
        <v>245000</v>
      </c>
      <c r="E768" s="6">
        <v>0</v>
      </c>
      <c r="F768" s="6">
        <f t="shared" si="77"/>
        <v>0</v>
      </c>
      <c r="G768" s="6">
        <f t="shared" si="77"/>
        <v>245000</v>
      </c>
    </row>
    <row r="769" spans="1:7" x14ac:dyDescent="0.25">
      <c r="B769" s="4"/>
    </row>
    <row r="770" spans="1:7" s="3" customFormat="1" x14ac:dyDescent="0.25">
      <c r="A770" s="3" t="s">
        <v>40</v>
      </c>
      <c r="B770" s="5">
        <v>200</v>
      </c>
      <c r="C770" s="1">
        <v>79462716.819999993</v>
      </c>
      <c r="D770" s="1">
        <v>56092500.32</v>
      </c>
      <c r="E770" s="1">
        <v>25978775.170000002</v>
      </c>
      <c r="F770" s="1">
        <f t="shared" si="77"/>
        <v>23370216.499999993</v>
      </c>
      <c r="G770" s="1">
        <f t="shared" si="77"/>
        <v>30113725.149999999</v>
      </c>
    </row>
    <row r="771" spans="1:7" s="3" customFormat="1" x14ac:dyDescent="0.25">
      <c r="A771" s="3" t="s">
        <v>705</v>
      </c>
      <c r="B771" s="5"/>
      <c r="C771" s="1">
        <f>SUM(C772:C800)</f>
        <v>78962716.819999993</v>
      </c>
      <c r="D771" s="1">
        <f t="shared" ref="D771:G771" si="78">SUM(D772:D800)</f>
        <v>56092500.32</v>
      </c>
      <c r="E771" s="1">
        <f t="shared" si="78"/>
        <v>25978775.170000002</v>
      </c>
      <c r="F771" s="1">
        <f t="shared" si="78"/>
        <v>22870216.5</v>
      </c>
      <c r="G771" s="1">
        <f t="shared" si="78"/>
        <v>30113725.149999999</v>
      </c>
    </row>
    <row r="772" spans="1:7" x14ac:dyDescent="0.25">
      <c r="A772" s="2" t="s">
        <v>74</v>
      </c>
      <c r="B772" s="4">
        <v>50203090</v>
      </c>
      <c r="C772" s="6">
        <v>4158958</v>
      </c>
      <c r="D772" s="6">
        <v>4158958</v>
      </c>
      <c r="E772" s="6">
        <v>151931.54999999999</v>
      </c>
      <c r="F772" s="6">
        <f t="shared" si="77"/>
        <v>0</v>
      </c>
      <c r="G772" s="6">
        <f t="shared" si="77"/>
        <v>4007026.45</v>
      </c>
    </row>
    <row r="773" spans="1:7" x14ac:dyDescent="0.25">
      <c r="A773" s="2" t="s">
        <v>98</v>
      </c>
      <c r="B773" s="4">
        <v>50213060</v>
      </c>
      <c r="C773" s="6">
        <v>19200000</v>
      </c>
      <c r="D773" s="6">
        <v>17040000</v>
      </c>
      <c r="E773" s="6">
        <v>4298658.5</v>
      </c>
      <c r="F773" s="6">
        <f t="shared" si="77"/>
        <v>2160000</v>
      </c>
      <c r="G773" s="6">
        <f t="shared" si="77"/>
        <v>12741341.5</v>
      </c>
    </row>
    <row r="774" spans="1:7" x14ac:dyDescent="0.25">
      <c r="A774" s="2" t="s">
        <v>56</v>
      </c>
      <c r="B774" s="4">
        <v>50201010</v>
      </c>
      <c r="C774" s="6">
        <v>350000</v>
      </c>
      <c r="D774" s="6">
        <v>175200</v>
      </c>
      <c r="E774" s="6">
        <v>29380</v>
      </c>
      <c r="F774" s="6">
        <f t="shared" si="77"/>
        <v>174800</v>
      </c>
      <c r="G774" s="6">
        <f t="shared" si="77"/>
        <v>145820</v>
      </c>
    </row>
    <row r="775" spans="1:7" x14ac:dyDescent="0.25">
      <c r="A775" s="2" t="s">
        <v>57</v>
      </c>
      <c r="B775" s="4">
        <v>50202010</v>
      </c>
      <c r="C775" s="6">
        <v>140000</v>
      </c>
      <c r="D775" s="6">
        <v>95000</v>
      </c>
      <c r="E775" s="6">
        <v>89000</v>
      </c>
      <c r="F775" s="6">
        <f t="shared" si="77"/>
        <v>45000</v>
      </c>
      <c r="G775" s="6">
        <f t="shared" si="77"/>
        <v>6000</v>
      </c>
    </row>
    <row r="776" spans="1:7" x14ac:dyDescent="0.25">
      <c r="A776" s="2" t="s">
        <v>58</v>
      </c>
      <c r="B776" s="4">
        <v>50203010</v>
      </c>
      <c r="C776" s="6">
        <v>400000</v>
      </c>
      <c r="D776" s="6">
        <v>300000</v>
      </c>
      <c r="E776" s="6">
        <v>0</v>
      </c>
      <c r="F776" s="6">
        <f t="shared" si="77"/>
        <v>100000</v>
      </c>
      <c r="G776" s="6">
        <f t="shared" si="77"/>
        <v>300000</v>
      </c>
    </row>
    <row r="777" spans="1:7" x14ac:dyDescent="0.25">
      <c r="A777" s="2" t="s">
        <v>74</v>
      </c>
      <c r="B777" s="4">
        <v>50203090</v>
      </c>
      <c r="C777" s="6">
        <v>7304207</v>
      </c>
      <c r="D777" s="6">
        <v>3652103.5</v>
      </c>
      <c r="E777" s="6">
        <v>3260301.85</v>
      </c>
      <c r="F777" s="6">
        <f t="shared" si="77"/>
        <v>3652103.5</v>
      </c>
      <c r="G777" s="6">
        <f t="shared" si="77"/>
        <v>391801.64999999991</v>
      </c>
    </row>
    <row r="778" spans="1:7" x14ac:dyDescent="0.25">
      <c r="A778" s="2" t="s">
        <v>61</v>
      </c>
      <c r="B778" s="4">
        <v>50203210</v>
      </c>
      <c r="C778" s="6">
        <v>700000</v>
      </c>
      <c r="D778" s="6">
        <v>525000</v>
      </c>
      <c r="E778" s="6">
        <v>0</v>
      </c>
      <c r="F778" s="6">
        <f t="shared" si="77"/>
        <v>175000</v>
      </c>
      <c r="G778" s="6">
        <f t="shared" si="77"/>
        <v>525000</v>
      </c>
    </row>
    <row r="779" spans="1:7" x14ac:dyDescent="0.25">
      <c r="A779" s="2" t="s">
        <v>62</v>
      </c>
      <c r="B779" s="4">
        <v>50203990</v>
      </c>
      <c r="C779" s="6">
        <v>920000</v>
      </c>
      <c r="D779" s="6">
        <v>690000</v>
      </c>
      <c r="E779" s="6">
        <v>139386.25</v>
      </c>
      <c r="F779" s="6">
        <f t="shared" si="77"/>
        <v>230000</v>
      </c>
      <c r="G779" s="6">
        <f t="shared" si="77"/>
        <v>550613.75</v>
      </c>
    </row>
    <row r="780" spans="1:7" x14ac:dyDescent="0.25">
      <c r="A780" s="2" t="s">
        <v>63</v>
      </c>
      <c r="B780" s="4">
        <v>50204010</v>
      </c>
      <c r="C780" s="6">
        <v>150880</v>
      </c>
      <c r="D780" s="6">
        <v>113160</v>
      </c>
      <c r="E780" s="6">
        <v>36800</v>
      </c>
      <c r="F780" s="6">
        <f t="shared" si="77"/>
        <v>37720</v>
      </c>
      <c r="G780" s="6">
        <f t="shared" si="77"/>
        <v>76360</v>
      </c>
    </row>
    <row r="781" spans="1:7" x14ac:dyDescent="0.25">
      <c r="A781" s="2" t="s">
        <v>159</v>
      </c>
      <c r="B781" s="4">
        <v>50204020</v>
      </c>
      <c r="C781" s="6">
        <v>10000000</v>
      </c>
      <c r="D781" s="6">
        <v>7400000</v>
      </c>
      <c r="E781" s="6">
        <v>6349533.3799999999</v>
      </c>
      <c r="F781" s="6">
        <f t="shared" si="77"/>
        <v>2600000</v>
      </c>
      <c r="G781" s="6">
        <f t="shared" si="77"/>
        <v>1050466.6200000001</v>
      </c>
    </row>
    <row r="782" spans="1:7" x14ac:dyDescent="0.25">
      <c r="A782" s="2" t="s">
        <v>64</v>
      </c>
      <c r="B782" s="4">
        <v>50205010</v>
      </c>
      <c r="C782" s="6">
        <v>10000</v>
      </c>
      <c r="D782" s="6">
        <v>5000</v>
      </c>
      <c r="E782" s="6">
        <v>0</v>
      </c>
      <c r="F782" s="6">
        <f t="shared" si="77"/>
        <v>5000</v>
      </c>
      <c r="G782" s="6">
        <f t="shared" si="77"/>
        <v>5000</v>
      </c>
    </row>
    <row r="783" spans="1:7" x14ac:dyDescent="0.25">
      <c r="A783" s="2" t="s">
        <v>133</v>
      </c>
      <c r="B783" s="4">
        <v>50205020</v>
      </c>
      <c r="C783" s="6">
        <v>32400</v>
      </c>
      <c r="D783" s="6">
        <v>16200</v>
      </c>
      <c r="E783" s="6">
        <v>15862.87</v>
      </c>
      <c r="F783" s="6">
        <f t="shared" si="77"/>
        <v>16200</v>
      </c>
      <c r="G783" s="6">
        <f t="shared" si="77"/>
        <v>337.1299999999992</v>
      </c>
    </row>
    <row r="784" spans="1:7" x14ac:dyDescent="0.25">
      <c r="A784" s="2" t="s">
        <v>134</v>
      </c>
      <c r="B784" s="4">
        <v>50205020</v>
      </c>
      <c r="C784" s="6">
        <v>114000</v>
      </c>
      <c r="D784" s="6">
        <v>57000</v>
      </c>
      <c r="E784" s="6">
        <v>42000</v>
      </c>
      <c r="F784" s="6">
        <f t="shared" si="77"/>
        <v>57000</v>
      </c>
      <c r="G784" s="6">
        <f t="shared" si="77"/>
        <v>15000</v>
      </c>
    </row>
    <row r="785" spans="1:7" x14ac:dyDescent="0.25">
      <c r="A785" s="2" t="s">
        <v>160</v>
      </c>
      <c r="B785" s="4">
        <v>50212020</v>
      </c>
      <c r="C785" s="6">
        <v>79200</v>
      </c>
      <c r="D785" s="6">
        <v>39600</v>
      </c>
      <c r="E785" s="6">
        <v>0</v>
      </c>
      <c r="F785" s="6">
        <f t="shared" si="77"/>
        <v>39600</v>
      </c>
      <c r="G785" s="6">
        <f t="shared" si="77"/>
        <v>39600</v>
      </c>
    </row>
    <row r="786" spans="1:7" x14ac:dyDescent="0.25">
      <c r="A786" s="2" t="s">
        <v>161</v>
      </c>
      <c r="B786" s="4">
        <v>50213020</v>
      </c>
      <c r="C786" s="6">
        <v>350414</v>
      </c>
      <c r="D786" s="6">
        <v>262812</v>
      </c>
      <c r="E786" s="6">
        <v>0</v>
      </c>
      <c r="F786" s="6">
        <f t="shared" si="77"/>
        <v>87602</v>
      </c>
      <c r="G786" s="6">
        <f t="shared" si="77"/>
        <v>262812</v>
      </c>
    </row>
    <row r="787" spans="1:7" x14ac:dyDescent="0.25">
      <c r="A787" s="2" t="s">
        <v>97</v>
      </c>
      <c r="B787" s="4">
        <v>50213040</v>
      </c>
      <c r="C787" s="6">
        <v>4042112</v>
      </c>
      <c r="D787" s="6">
        <v>3084084</v>
      </c>
      <c r="E787" s="6">
        <v>0</v>
      </c>
      <c r="F787" s="6">
        <f t="shared" si="77"/>
        <v>958028</v>
      </c>
      <c r="G787" s="6">
        <f t="shared" si="77"/>
        <v>3084084</v>
      </c>
    </row>
    <row r="788" spans="1:7" x14ac:dyDescent="0.25">
      <c r="A788" s="2" t="s">
        <v>67</v>
      </c>
      <c r="B788" s="4">
        <v>50213050</v>
      </c>
      <c r="C788" s="6">
        <v>3800000</v>
      </c>
      <c r="D788" s="6">
        <v>3325000</v>
      </c>
      <c r="E788" s="6">
        <v>530153</v>
      </c>
      <c r="F788" s="6">
        <f t="shared" si="77"/>
        <v>475000</v>
      </c>
      <c r="G788" s="6">
        <f t="shared" si="77"/>
        <v>2794847</v>
      </c>
    </row>
    <row r="789" spans="1:7" x14ac:dyDescent="0.25">
      <c r="A789" s="2" t="s">
        <v>92</v>
      </c>
      <c r="B789" s="4">
        <v>50213210</v>
      </c>
      <c r="C789" s="6">
        <v>500000</v>
      </c>
      <c r="D789" s="6">
        <v>375000</v>
      </c>
      <c r="E789" s="6">
        <v>214075</v>
      </c>
      <c r="F789" s="6">
        <f t="shared" si="77"/>
        <v>125000</v>
      </c>
      <c r="G789" s="6">
        <f t="shared" si="77"/>
        <v>160925</v>
      </c>
    </row>
    <row r="790" spans="1:7" x14ac:dyDescent="0.25">
      <c r="A790" s="2" t="s">
        <v>51</v>
      </c>
      <c r="B790" s="4">
        <v>50216020</v>
      </c>
      <c r="C790" s="6">
        <v>7500</v>
      </c>
      <c r="D790" s="6">
        <v>7500</v>
      </c>
      <c r="E790" s="6">
        <v>1500</v>
      </c>
      <c r="F790" s="6">
        <f t="shared" si="77"/>
        <v>0</v>
      </c>
      <c r="G790" s="6">
        <f t="shared" si="77"/>
        <v>6000</v>
      </c>
    </row>
    <row r="791" spans="1:7" x14ac:dyDescent="0.25">
      <c r="A791" s="2" t="s">
        <v>162</v>
      </c>
      <c r="B791" s="4">
        <v>50216030</v>
      </c>
      <c r="C791" s="6">
        <v>23796639</v>
      </c>
      <c r="D791" s="6">
        <v>12000000</v>
      </c>
      <c r="E791" s="6">
        <v>10731765.77</v>
      </c>
      <c r="F791" s="6">
        <f t="shared" si="77"/>
        <v>11796639</v>
      </c>
      <c r="G791" s="6">
        <f t="shared" si="77"/>
        <v>1268234.2300000004</v>
      </c>
    </row>
    <row r="792" spans="1:7" x14ac:dyDescent="0.25">
      <c r="A792" s="2" t="s">
        <v>75</v>
      </c>
      <c r="B792" s="4">
        <v>50299020</v>
      </c>
      <c r="C792" s="6">
        <v>50000</v>
      </c>
      <c r="D792" s="6">
        <v>50000</v>
      </c>
      <c r="E792" s="6">
        <v>0</v>
      </c>
      <c r="F792" s="6">
        <f t="shared" si="77"/>
        <v>0</v>
      </c>
      <c r="G792" s="6">
        <f t="shared" si="77"/>
        <v>50000</v>
      </c>
    </row>
    <row r="793" spans="1:7" x14ac:dyDescent="0.25">
      <c r="A793" s="2" t="s">
        <v>76</v>
      </c>
      <c r="B793" s="4">
        <v>50299030</v>
      </c>
      <c r="C793" s="6">
        <v>300000</v>
      </c>
      <c r="D793" s="6">
        <v>175000</v>
      </c>
      <c r="E793" s="6">
        <v>44540</v>
      </c>
      <c r="F793" s="6">
        <f t="shared" si="77"/>
        <v>125000</v>
      </c>
      <c r="G793" s="6">
        <f t="shared" si="77"/>
        <v>130460</v>
      </c>
    </row>
    <row r="794" spans="1:7" x14ac:dyDescent="0.25">
      <c r="A794" s="2" t="s">
        <v>68</v>
      </c>
      <c r="B794" s="4">
        <v>50299050</v>
      </c>
      <c r="C794" s="6">
        <v>21050</v>
      </c>
      <c r="D794" s="6">
        <v>10526</v>
      </c>
      <c r="E794" s="6">
        <v>0</v>
      </c>
      <c r="F794" s="6">
        <f t="shared" si="77"/>
        <v>10524</v>
      </c>
      <c r="G794" s="6">
        <f t="shared" si="77"/>
        <v>10526</v>
      </c>
    </row>
    <row r="795" spans="1:7" x14ac:dyDescent="0.25">
      <c r="A795" s="2" t="s">
        <v>163</v>
      </c>
      <c r="B795" s="4">
        <v>50203010</v>
      </c>
      <c r="C795" s="6">
        <v>43900</v>
      </c>
      <c r="D795" s="6">
        <v>43900</v>
      </c>
      <c r="E795" s="6">
        <v>43887</v>
      </c>
      <c r="F795" s="6">
        <f t="shared" si="77"/>
        <v>0</v>
      </c>
      <c r="G795" s="6">
        <f t="shared" si="77"/>
        <v>13</v>
      </c>
    </row>
    <row r="796" spans="1:7" x14ac:dyDescent="0.25">
      <c r="A796" s="2" t="s">
        <v>61</v>
      </c>
      <c r="B796" s="4">
        <v>50203210</v>
      </c>
      <c r="C796" s="6">
        <v>193000</v>
      </c>
      <c r="D796" s="6">
        <v>193000</v>
      </c>
      <c r="E796" s="6">
        <v>0</v>
      </c>
      <c r="F796" s="6">
        <f t="shared" si="77"/>
        <v>0</v>
      </c>
      <c r="G796" s="6">
        <f t="shared" si="77"/>
        <v>193000</v>
      </c>
    </row>
    <row r="797" spans="1:7" x14ac:dyDescent="0.25">
      <c r="A797" s="2" t="s">
        <v>113</v>
      </c>
      <c r="B797" s="4">
        <v>50203220</v>
      </c>
      <c r="C797" s="6">
        <v>550000</v>
      </c>
      <c r="D797" s="6">
        <v>550000</v>
      </c>
      <c r="E797" s="6">
        <v>0</v>
      </c>
      <c r="F797" s="6">
        <f t="shared" si="77"/>
        <v>0</v>
      </c>
      <c r="G797" s="6">
        <f t="shared" si="77"/>
        <v>550000</v>
      </c>
    </row>
    <row r="798" spans="1:7" x14ac:dyDescent="0.25">
      <c r="A798" s="2" t="s">
        <v>62</v>
      </c>
      <c r="B798" s="4">
        <v>50203990</v>
      </c>
      <c r="C798" s="6">
        <v>230000</v>
      </c>
      <c r="D798" s="6">
        <v>230000</v>
      </c>
      <c r="E798" s="6">
        <v>0</v>
      </c>
      <c r="F798" s="6">
        <f t="shared" si="77"/>
        <v>0</v>
      </c>
      <c r="G798" s="6">
        <f t="shared" si="77"/>
        <v>230000</v>
      </c>
    </row>
    <row r="799" spans="1:7" x14ac:dyDescent="0.25">
      <c r="A799" s="2" t="s">
        <v>164</v>
      </c>
      <c r="B799" s="4">
        <v>50203990</v>
      </c>
      <c r="C799" s="6">
        <v>70700</v>
      </c>
      <c r="D799" s="6">
        <v>70700</v>
      </c>
      <c r="E799" s="6">
        <v>0</v>
      </c>
      <c r="F799" s="6">
        <f t="shared" si="77"/>
        <v>0</v>
      </c>
      <c r="G799" s="6">
        <f t="shared" si="77"/>
        <v>70700</v>
      </c>
    </row>
    <row r="800" spans="1:7" x14ac:dyDescent="0.25">
      <c r="A800" s="2" t="s">
        <v>165</v>
      </c>
      <c r="B800" s="4">
        <v>50299080</v>
      </c>
      <c r="C800" s="6">
        <v>1447756.82</v>
      </c>
      <c r="D800" s="6">
        <v>1447756.82</v>
      </c>
      <c r="E800" s="6">
        <v>0</v>
      </c>
      <c r="F800" s="6">
        <f t="shared" si="77"/>
        <v>0</v>
      </c>
      <c r="G800" s="6">
        <f t="shared" si="77"/>
        <v>1447756.82</v>
      </c>
    </row>
    <row r="801" spans="1:7" x14ac:dyDescent="0.25">
      <c r="B801" s="4"/>
    </row>
    <row r="802" spans="1:7" x14ac:dyDescent="0.25">
      <c r="A802" s="3" t="s">
        <v>724</v>
      </c>
      <c r="B802" s="4"/>
      <c r="C802" s="1">
        <f>SUM(C803)</f>
        <v>500000</v>
      </c>
      <c r="D802" s="1">
        <f t="shared" ref="D802:G802" si="79">SUM(D803)</f>
        <v>0</v>
      </c>
      <c r="E802" s="1">
        <f t="shared" si="79"/>
        <v>0</v>
      </c>
      <c r="F802" s="1">
        <f t="shared" si="79"/>
        <v>500000</v>
      </c>
      <c r="G802" s="1">
        <f t="shared" si="79"/>
        <v>0</v>
      </c>
    </row>
    <row r="803" spans="1:7" x14ac:dyDescent="0.25">
      <c r="A803" s="2" t="s">
        <v>97</v>
      </c>
      <c r="B803" s="4">
        <v>50213040</v>
      </c>
      <c r="C803" s="6">
        <v>500000</v>
      </c>
      <c r="D803" s="6">
        <v>0</v>
      </c>
      <c r="E803" s="6">
        <v>0</v>
      </c>
      <c r="F803" s="6">
        <f t="shared" si="77"/>
        <v>500000</v>
      </c>
      <c r="G803" s="6">
        <f t="shared" si="77"/>
        <v>0</v>
      </c>
    </row>
    <row r="804" spans="1:7" x14ac:dyDescent="0.25">
      <c r="B804" s="4"/>
    </row>
    <row r="805" spans="1:7" s="3" customFormat="1" x14ac:dyDescent="0.25">
      <c r="A805" s="3" t="s">
        <v>129</v>
      </c>
      <c r="B805" s="5">
        <v>300</v>
      </c>
      <c r="C805" s="1">
        <v>1133000</v>
      </c>
      <c r="D805" s="1">
        <v>1133000</v>
      </c>
      <c r="E805" s="1">
        <v>0</v>
      </c>
      <c r="F805" s="1">
        <f t="shared" si="77"/>
        <v>0</v>
      </c>
      <c r="G805" s="1">
        <f t="shared" si="77"/>
        <v>1133000</v>
      </c>
    </row>
    <row r="806" spans="1:7" x14ac:dyDescent="0.25">
      <c r="A806" s="2" t="s">
        <v>166</v>
      </c>
      <c r="B806" s="4">
        <v>10705020</v>
      </c>
      <c r="C806" s="6">
        <v>1050000</v>
      </c>
      <c r="D806" s="6">
        <v>1050000</v>
      </c>
      <c r="E806" s="6">
        <v>0</v>
      </c>
      <c r="F806" s="6">
        <f t="shared" si="77"/>
        <v>0</v>
      </c>
      <c r="G806" s="6">
        <f t="shared" si="77"/>
        <v>1050000</v>
      </c>
    </row>
    <row r="807" spans="1:7" x14ac:dyDescent="0.25">
      <c r="A807" s="2" t="s">
        <v>167</v>
      </c>
      <c r="B807" s="4">
        <v>10707010</v>
      </c>
      <c r="C807" s="6">
        <v>83000</v>
      </c>
      <c r="D807" s="6">
        <v>83000</v>
      </c>
      <c r="E807" s="6">
        <v>0</v>
      </c>
      <c r="F807" s="6">
        <f t="shared" si="77"/>
        <v>0</v>
      </c>
      <c r="G807" s="6">
        <f t="shared" si="77"/>
        <v>83000</v>
      </c>
    </row>
    <row r="808" spans="1:7" x14ac:dyDescent="0.25">
      <c r="B808" s="4"/>
    </row>
    <row r="809" spans="1:7" x14ac:dyDescent="0.25">
      <c r="A809" s="3" t="s">
        <v>168</v>
      </c>
      <c r="B809" s="5">
        <v>1071</v>
      </c>
      <c r="C809" s="1">
        <v>17892577.5</v>
      </c>
      <c r="D809" s="1">
        <v>17656497.5</v>
      </c>
      <c r="E809" s="1">
        <v>7633323.8300000001</v>
      </c>
      <c r="F809" s="1">
        <f t="shared" ref="F809:G876" si="80">C809-D809</f>
        <v>236080</v>
      </c>
      <c r="G809" s="1">
        <f t="shared" si="80"/>
        <v>10023173.67</v>
      </c>
    </row>
    <row r="810" spans="1:7" s="3" customFormat="1" x14ac:dyDescent="0.25">
      <c r="A810" s="3" t="s">
        <v>21</v>
      </c>
      <c r="B810" s="5">
        <v>100</v>
      </c>
      <c r="C810" s="1">
        <v>14293760</v>
      </c>
      <c r="D810" s="1">
        <v>14293760</v>
      </c>
      <c r="E810" s="1">
        <v>6949084.7000000002</v>
      </c>
      <c r="F810" s="1">
        <f t="shared" si="80"/>
        <v>0</v>
      </c>
      <c r="G810" s="1">
        <f t="shared" si="80"/>
        <v>7344675.2999999998</v>
      </c>
    </row>
    <row r="811" spans="1:7" x14ac:dyDescent="0.25">
      <c r="A811" s="2" t="s">
        <v>22</v>
      </c>
      <c r="B811" s="4">
        <v>50101010</v>
      </c>
      <c r="C811" s="6">
        <v>9476280</v>
      </c>
      <c r="D811" s="6">
        <v>9476280</v>
      </c>
      <c r="E811" s="6">
        <v>4732060.07</v>
      </c>
      <c r="F811" s="6">
        <f t="shared" si="80"/>
        <v>0</v>
      </c>
      <c r="G811" s="6">
        <f t="shared" si="80"/>
        <v>4744219.93</v>
      </c>
    </row>
    <row r="812" spans="1:7" x14ac:dyDescent="0.25">
      <c r="A812" s="2" t="s">
        <v>24</v>
      </c>
      <c r="B812" s="4">
        <v>50102010</v>
      </c>
      <c r="C812" s="6">
        <v>408000</v>
      </c>
      <c r="D812" s="6">
        <v>408000</v>
      </c>
      <c r="E812" s="6">
        <v>204000</v>
      </c>
      <c r="F812" s="6">
        <f t="shared" si="80"/>
        <v>0</v>
      </c>
      <c r="G812" s="6">
        <f t="shared" si="80"/>
        <v>204000</v>
      </c>
    </row>
    <row r="813" spans="1:7" x14ac:dyDescent="0.25">
      <c r="A813" s="2" t="s">
        <v>25</v>
      </c>
      <c r="B813" s="4">
        <v>50102020</v>
      </c>
      <c r="C813" s="6">
        <v>216000</v>
      </c>
      <c r="D813" s="6">
        <v>216000</v>
      </c>
      <c r="E813" s="6">
        <v>105625</v>
      </c>
      <c r="F813" s="6">
        <f t="shared" si="80"/>
        <v>0</v>
      </c>
      <c r="G813" s="6">
        <f t="shared" si="80"/>
        <v>110375</v>
      </c>
    </row>
    <row r="814" spans="1:7" x14ac:dyDescent="0.25">
      <c r="A814" s="2" t="s">
        <v>26</v>
      </c>
      <c r="B814" s="4">
        <v>50102030</v>
      </c>
      <c r="C814" s="6">
        <v>216000</v>
      </c>
      <c r="D814" s="6">
        <v>216000</v>
      </c>
      <c r="E814" s="6">
        <v>51000</v>
      </c>
      <c r="F814" s="6">
        <f t="shared" si="80"/>
        <v>0</v>
      </c>
      <c r="G814" s="6">
        <f t="shared" si="80"/>
        <v>165000</v>
      </c>
    </row>
    <row r="815" spans="1:7" x14ac:dyDescent="0.25">
      <c r="A815" s="2" t="s">
        <v>27</v>
      </c>
      <c r="B815" s="4">
        <v>50102040</v>
      </c>
      <c r="C815" s="6">
        <v>119000</v>
      </c>
      <c r="D815" s="6">
        <v>119000</v>
      </c>
      <c r="E815" s="6">
        <v>119000</v>
      </c>
      <c r="F815" s="6">
        <f t="shared" si="80"/>
        <v>0</v>
      </c>
      <c r="G815" s="6">
        <f t="shared" si="80"/>
        <v>0</v>
      </c>
    </row>
    <row r="816" spans="1:7" x14ac:dyDescent="0.25">
      <c r="A816" s="2" t="s">
        <v>30</v>
      </c>
      <c r="B816" s="4">
        <v>50102130</v>
      </c>
      <c r="C816" s="6">
        <v>562991</v>
      </c>
      <c r="D816" s="6">
        <v>562991</v>
      </c>
      <c r="E816" s="6">
        <v>116036.88</v>
      </c>
      <c r="F816" s="6">
        <f t="shared" si="80"/>
        <v>0</v>
      </c>
      <c r="G816" s="6">
        <f t="shared" si="80"/>
        <v>446954.12</v>
      </c>
    </row>
    <row r="817" spans="1:7" x14ac:dyDescent="0.25">
      <c r="A817" s="2" t="s">
        <v>31</v>
      </c>
      <c r="B817" s="4">
        <v>50102140</v>
      </c>
      <c r="C817" s="6">
        <v>789690</v>
      </c>
      <c r="D817" s="6">
        <v>789690</v>
      </c>
      <c r="E817" s="6">
        <v>0</v>
      </c>
      <c r="F817" s="6">
        <f t="shared" si="80"/>
        <v>0</v>
      </c>
      <c r="G817" s="6">
        <f t="shared" si="80"/>
        <v>789690</v>
      </c>
    </row>
    <row r="818" spans="1:7" x14ac:dyDescent="0.25">
      <c r="A818" s="2" t="s">
        <v>32</v>
      </c>
      <c r="B818" s="4">
        <v>50102150</v>
      </c>
      <c r="C818" s="6">
        <v>85000</v>
      </c>
      <c r="D818" s="6">
        <v>85000</v>
      </c>
      <c r="E818" s="6">
        <v>0</v>
      </c>
      <c r="F818" s="6">
        <f t="shared" si="80"/>
        <v>0</v>
      </c>
      <c r="G818" s="6">
        <f t="shared" si="80"/>
        <v>85000</v>
      </c>
    </row>
    <row r="819" spans="1:7" x14ac:dyDescent="0.25">
      <c r="A819" s="2" t="s">
        <v>94</v>
      </c>
      <c r="B819" s="4">
        <v>50102990</v>
      </c>
      <c r="C819" s="6">
        <v>119000</v>
      </c>
      <c r="D819" s="6">
        <v>119000</v>
      </c>
      <c r="E819" s="6">
        <v>119000</v>
      </c>
      <c r="F819" s="6">
        <f t="shared" si="80"/>
        <v>0</v>
      </c>
      <c r="G819" s="6">
        <f t="shared" si="80"/>
        <v>0</v>
      </c>
    </row>
    <row r="820" spans="1:7" x14ac:dyDescent="0.25">
      <c r="A820" s="2" t="s">
        <v>152</v>
      </c>
      <c r="B820" s="4">
        <v>50102990</v>
      </c>
      <c r="C820" s="6">
        <v>789690</v>
      </c>
      <c r="D820" s="6">
        <v>789690</v>
      </c>
      <c r="E820" s="6">
        <v>789690</v>
      </c>
      <c r="F820" s="6">
        <f t="shared" si="80"/>
        <v>0</v>
      </c>
      <c r="G820" s="6">
        <f t="shared" si="80"/>
        <v>0</v>
      </c>
    </row>
    <row r="821" spans="1:7" x14ac:dyDescent="0.25">
      <c r="A821" s="2" t="s">
        <v>35</v>
      </c>
      <c r="B821" s="4">
        <v>50103010</v>
      </c>
      <c r="C821" s="6">
        <v>1137154</v>
      </c>
      <c r="D821" s="6">
        <v>1137154</v>
      </c>
      <c r="E821" s="6">
        <v>567847.21</v>
      </c>
      <c r="F821" s="6">
        <f t="shared" si="80"/>
        <v>0</v>
      </c>
      <c r="G821" s="6">
        <f t="shared" si="80"/>
        <v>569306.79</v>
      </c>
    </row>
    <row r="822" spans="1:7" x14ac:dyDescent="0.25">
      <c r="A822" s="2" t="s">
        <v>36</v>
      </c>
      <c r="B822" s="4">
        <v>50103020</v>
      </c>
      <c r="C822" s="6">
        <v>40800</v>
      </c>
      <c r="D822" s="6">
        <v>40800</v>
      </c>
      <c r="E822" s="6">
        <v>20400</v>
      </c>
      <c r="F822" s="6">
        <f t="shared" si="80"/>
        <v>0</v>
      </c>
      <c r="G822" s="6">
        <f t="shared" si="80"/>
        <v>20400</v>
      </c>
    </row>
    <row r="823" spans="1:7" x14ac:dyDescent="0.25">
      <c r="A823" s="2" t="s">
        <v>37</v>
      </c>
      <c r="B823" s="4">
        <v>50103030</v>
      </c>
      <c r="C823" s="6">
        <v>228755</v>
      </c>
      <c r="D823" s="6">
        <v>228755</v>
      </c>
      <c r="E823" s="6">
        <v>114225.54</v>
      </c>
      <c r="F823" s="6">
        <f t="shared" si="80"/>
        <v>0</v>
      </c>
      <c r="G823" s="6">
        <f t="shared" si="80"/>
        <v>114529.46</v>
      </c>
    </row>
    <row r="824" spans="1:7" x14ac:dyDescent="0.25">
      <c r="A824" s="2" t="s">
        <v>38</v>
      </c>
      <c r="B824" s="4">
        <v>50103040</v>
      </c>
      <c r="C824" s="6">
        <v>20400</v>
      </c>
      <c r="D824" s="6">
        <v>20400</v>
      </c>
      <c r="E824" s="6">
        <v>10200</v>
      </c>
      <c r="F824" s="6">
        <f t="shared" si="80"/>
        <v>0</v>
      </c>
      <c r="G824" s="6">
        <f t="shared" si="80"/>
        <v>10200</v>
      </c>
    </row>
    <row r="825" spans="1:7" x14ac:dyDescent="0.25">
      <c r="A825" s="2" t="s">
        <v>96</v>
      </c>
      <c r="B825" s="4">
        <v>50104990</v>
      </c>
      <c r="C825" s="6">
        <v>85000</v>
      </c>
      <c r="D825" s="6">
        <v>85000</v>
      </c>
      <c r="E825" s="6">
        <v>0</v>
      </c>
      <c r="F825" s="6">
        <f t="shared" si="80"/>
        <v>0</v>
      </c>
      <c r="G825" s="6">
        <f t="shared" si="80"/>
        <v>85000</v>
      </c>
    </row>
    <row r="826" spans="1:7" x14ac:dyDescent="0.25">
      <c r="B826" s="4"/>
    </row>
    <row r="827" spans="1:7" s="3" customFormat="1" x14ac:dyDescent="0.25">
      <c r="A827" s="3" t="s">
        <v>40</v>
      </c>
      <c r="B827" s="5">
        <v>200</v>
      </c>
      <c r="C827" s="1">
        <v>1598817.5</v>
      </c>
      <c r="D827" s="1">
        <v>1362737.5</v>
      </c>
      <c r="E827" s="1">
        <v>684239.13</v>
      </c>
      <c r="F827" s="1">
        <f t="shared" si="80"/>
        <v>236080</v>
      </c>
      <c r="G827" s="1">
        <f t="shared" si="80"/>
        <v>678498.37</v>
      </c>
    </row>
    <row r="828" spans="1:7" s="3" customFormat="1" x14ac:dyDescent="0.25">
      <c r="A828" s="3" t="s">
        <v>705</v>
      </c>
      <c r="B828" s="5"/>
      <c r="C828" s="1">
        <f>SUM(C829:C847)</f>
        <v>1060979.5</v>
      </c>
      <c r="D828" s="1">
        <f t="shared" ref="D828:G828" si="81">SUM(D829:D847)</f>
        <v>836899.5</v>
      </c>
      <c r="E828" s="1">
        <f t="shared" si="81"/>
        <v>403199.13</v>
      </c>
      <c r="F828" s="1">
        <f t="shared" si="81"/>
        <v>224080</v>
      </c>
      <c r="G828" s="1">
        <f t="shared" si="81"/>
        <v>433700.37</v>
      </c>
    </row>
    <row r="829" spans="1:7" x14ac:dyDescent="0.25">
      <c r="A829" s="2" t="s">
        <v>56</v>
      </c>
      <c r="B829" s="4">
        <v>50201010</v>
      </c>
      <c r="C829" s="6">
        <v>115000</v>
      </c>
      <c r="D829" s="6">
        <v>115000</v>
      </c>
      <c r="E829" s="6">
        <v>106104.08</v>
      </c>
      <c r="F829" s="6">
        <f t="shared" si="80"/>
        <v>0</v>
      </c>
      <c r="G829" s="6">
        <f t="shared" si="80"/>
        <v>8895.9199999999983</v>
      </c>
    </row>
    <row r="830" spans="1:7" x14ac:dyDescent="0.25">
      <c r="A830" s="2" t="s">
        <v>57</v>
      </c>
      <c r="B830" s="4">
        <v>50202010</v>
      </c>
      <c r="C830" s="6">
        <v>125000</v>
      </c>
      <c r="D830" s="6">
        <v>125000</v>
      </c>
      <c r="E830" s="6">
        <v>58360</v>
      </c>
      <c r="F830" s="6">
        <f t="shared" si="80"/>
        <v>0</v>
      </c>
      <c r="G830" s="6">
        <f t="shared" si="80"/>
        <v>66640</v>
      </c>
    </row>
    <row r="831" spans="1:7" x14ac:dyDescent="0.25">
      <c r="A831" s="2" t="s">
        <v>58</v>
      </c>
      <c r="B831" s="4">
        <v>50203010</v>
      </c>
      <c r="C831" s="6">
        <v>74980</v>
      </c>
      <c r="D831" s="6">
        <v>74980</v>
      </c>
      <c r="E831" s="6">
        <v>13296</v>
      </c>
      <c r="F831" s="6">
        <f t="shared" si="80"/>
        <v>0</v>
      </c>
      <c r="G831" s="6">
        <f t="shared" si="80"/>
        <v>61684</v>
      </c>
    </row>
    <row r="832" spans="1:7" x14ac:dyDescent="0.25">
      <c r="A832" s="2" t="s">
        <v>74</v>
      </c>
      <c r="B832" s="4">
        <v>50203090</v>
      </c>
      <c r="C832" s="6">
        <v>278589.5</v>
      </c>
      <c r="D832" s="6">
        <v>121509.5</v>
      </c>
      <c r="E832" s="6">
        <v>98495.3</v>
      </c>
      <c r="F832" s="6">
        <f t="shared" si="80"/>
        <v>157080</v>
      </c>
      <c r="G832" s="6">
        <f t="shared" si="80"/>
        <v>23014.199999999997</v>
      </c>
    </row>
    <row r="833" spans="1:7" x14ac:dyDescent="0.25">
      <c r="A833" s="2" t="s">
        <v>61</v>
      </c>
      <c r="B833" s="4">
        <v>50203210</v>
      </c>
      <c r="C833" s="6">
        <v>84062</v>
      </c>
      <c r="D833" s="6">
        <v>84062</v>
      </c>
      <c r="E833" s="6">
        <v>34474</v>
      </c>
      <c r="F833" s="6">
        <f t="shared" si="80"/>
        <v>0</v>
      </c>
      <c r="G833" s="6">
        <f t="shared" si="80"/>
        <v>49588</v>
      </c>
    </row>
    <row r="834" spans="1:7" x14ac:dyDescent="0.25">
      <c r="A834" s="2" t="s">
        <v>62</v>
      </c>
      <c r="B834" s="4">
        <v>50203990</v>
      </c>
      <c r="C834" s="6">
        <v>13415</v>
      </c>
      <c r="D834" s="6">
        <v>13415</v>
      </c>
      <c r="E834" s="6">
        <v>6163.75</v>
      </c>
      <c r="F834" s="6">
        <f t="shared" si="80"/>
        <v>0</v>
      </c>
      <c r="G834" s="6">
        <f t="shared" si="80"/>
        <v>7251.25</v>
      </c>
    </row>
    <row r="835" spans="1:7" x14ac:dyDescent="0.25">
      <c r="A835" s="2" t="s">
        <v>63</v>
      </c>
      <c r="B835" s="4">
        <v>50204010</v>
      </c>
      <c r="C835" s="6">
        <v>10000</v>
      </c>
      <c r="D835" s="6">
        <v>10000</v>
      </c>
      <c r="E835" s="6">
        <v>2400</v>
      </c>
      <c r="F835" s="6">
        <f t="shared" si="80"/>
        <v>0</v>
      </c>
      <c r="G835" s="6">
        <f t="shared" si="80"/>
        <v>7600</v>
      </c>
    </row>
    <row r="836" spans="1:7" x14ac:dyDescent="0.25">
      <c r="A836" s="2" t="s">
        <v>133</v>
      </c>
      <c r="B836" s="4">
        <v>50205020</v>
      </c>
      <c r="C836" s="6">
        <v>36000</v>
      </c>
      <c r="D836" s="6">
        <v>20000</v>
      </c>
      <c r="E836" s="6">
        <v>17808</v>
      </c>
      <c r="F836" s="6">
        <f t="shared" si="80"/>
        <v>16000</v>
      </c>
      <c r="G836" s="6">
        <f t="shared" si="80"/>
        <v>2192</v>
      </c>
    </row>
    <row r="837" spans="1:7" x14ac:dyDescent="0.25">
      <c r="A837" s="2" t="s">
        <v>134</v>
      </c>
      <c r="B837" s="4">
        <v>50205020</v>
      </c>
      <c r="C837" s="6">
        <v>102000</v>
      </c>
      <c r="D837" s="6">
        <v>51000</v>
      </c>
      <c r="E837" s="6">
        <v>51000</v>
      </c>
      <c r="F837" s="6">
        <f t="shared" si="80"/>
        <v>51000</v>
      </c>
      <c r="G837" s="6">
        <f t="shared" si="80"/>
        <v>0</v>
      </c>
    </row>
    <row r="838" spans="1:7" x14ac:dyDescent="0.25">
      <c r="A838" s="2" t="s">
        <v>86</v>
      </c>
      <c r="B838" s="4">
        <v>50205030</v>
      </c>
      <c r="C838" s="6">
        <v>6000</v>
      </c>
      <c r="D838" s="6">
        <v>6000</v>
      </c>
      <c r="E838" s="6">
        <v>0</v>
      </c>
      <c r="F838" s="6">
        <f t="shared" si="80"/>
        <v>0</v>
      </c>
      <c r="G838" s="6">
        <f t="shared" si="80"/>
        <v>6000</v>
      </c>
    </row>
    <row r="839" spans="1:7" x14ac:dyDescent="0.25">
      <c r="A839" s="2" t="s">
        <v>67</v>
      </c>
      <c r="B839" s="4">
        <v>50213050</v>
      </c>
      <c r="C839" s="6">
        <v>24000</v>
      </c>
      <c r="D839" s="6">
        <v>24000</v>
      </c>
      <c r="E839" s="6">
        <v>0</v>
      </c>
      <c r="F839" s="6">
        <f t="shared" si="80"/>
        <v>0</v>
      </c>
      <c r="G839" s="6">
        <f t="shared" si="80"/>
        <v>24000</v>
      </c>
    </row>
    <row r="840" spans="1:7" x14ac:dyDescent="0.25">
      <c r="A840" s="2" t="s">
        <v>92</v>
      </c>
      <c r="B840" s="4">
        <v>50213210</v>
      </c>
      <c r="C840" s="6">
        <v>14758</v>
      </c>
      <c r="D840" s="6">
        <v>14758</v>
      </c>
      <c r="E840" s="6">
        <v>1300</v>
      </c>
      <c r="F840" s="6">
        <f t="shared" si="80"/>
        <v>0</v>
      </c>
      <c r="G840" s="6">
        <f t="shared" si="80"/>
        <v>13458</v>
      </c>
    </row>
    <row r="841" spans="1:7" x14ac:dyDescent="0.25">
      <c r="A841" s="2" t="s">
        <v>51</v>
      </c>
      <c r="B841" s="4">
        <v>50216020</v>
      </c>
      <c r="C841" s="6">
        <v>3375</v>
      </c>
      <c r="D841" s="6">
        <v>3375</v>
      </c>
      <c r="E841" s="6">
        <v>3375</v>
      </c>
      <c r="F841" s="6">
        <f t="shared" si="80"/>
        <v>0</v>
      </c>
      <c r="G841" s="6">
        <f t="shared" si="80"/>
        <v>0</v>
      </c>
    </row>
    <row r="842" spans="1:7" x14ac:dyDescent="0.25">
      <c r="A842" s="2" t="s">
        <v>75</v>
      </c>
      <c r="B842" s="4">
        <v>50299020</v>
      </c>
      <c r="C842" s="6">
        <v>10000</v>
      </c>
      <c r="D842" s="6">
        <v>10000</v>
      </c>
      <c r="E842" s="6">
        <v>2800</v>
      </c>
      <c r="F842" s="6">
        <f t="shared" si="80"/>
        <v>0</v>
      </c>
      <c r="G842" s="6">
        <f t="shared" si="80"/>
        <v>7200</v>
      </c>
    </row>
    <row r="843" spans="1:7" x14ac:dyDescent="0.25">
      <c r="A843" s="2" t="s">
        <v>69</v>
      </c>
      <c r="B843" s="4">
        <v>50299060</v>
      </c>
      <c r="C843" s="6">
        <v>1000</v>
      </c>
      <c r="D843" s="6">
        <v>1000</v>
      </c>
      <c r="E843" s="6">
        <v>0</v>
      </c>
      <c r="F843" s="6">
        <f t="shared" si="80"/>
        <v>0</v>
      </c>
      <c r="G843" s="6">
        <f t="shared" si="80"/>
        <v>1000</v>
      </c>
    </row>
    <row r="844" spans="1:7" x14ac:dyDescent="0.25">
      <c r="A844" s="2" t="s">
        <v>57</v>
      </c>
      <c r="B844" s="4">
        <v>50202010</v>
      </c>
      <c r="C844" s="6">
        <v>40000</v>
      </c>
      <c r="D844" s="6">
        <v>40000</v>
      </c>
      <c r="E844" s="6">
        <v>0</v>
      </c>
      <c r="F844" s="6">
        <f t="shared" si="80"/>
        <v>0</v>
      </c>
      <c r="G844" s="6">
        <f t="shared" si="80"/>
        <v>40000</v>
      </c>
    </row>
    <row r="845" spans="1:7" x14ac:dyDescent="0.25">
      <c r="A845" s="2" t="s">
        <v>163</v>
      </c>
      <c r="B845" s="4">
        <v>50203010</v>
      </c>
      <c r="C845" s="6">
        <v>7700</v>
      </c>
      <c r="D845" s="6">
        <v>7700</v>
      </c>
      <c r="E845" s="6">
        <v>7623</v>
      </c>
      <c r="F845" s="6">
        <f t="shared" si="80"/>
        <v>0</v>
      </c>
      <c r="G845" s="6">
        <f t="shared" si="80"/>
        <v>77</v>
      </c>
    </row>
    <row r="846" spans="1:7" x14ac:dyDescent="0.25">
      <c r="A846" s="2" t="s">
        <v>164</v>
      </c>
      <c r="B846" s="4">
        <v>50203990</v>
      </c>
      <c r="C846" s="6">
        <v>5100</v>
      </c>
      <c r="D846" s="6">
        <v>5100</v>
      </c>
      <c r="E846" s="6">
        <v>0</v>
      </c>
      <c r="F846" s="6">
        <f t="shared" si="80"/>
        <v>0</v>
      </c>
      <c r="G846" s="6">
        <f t="shared" si="80"/>
        <v>5100</v>
      </c>
    </row>
    <row r="847" spans="1:7" x14ac:dyDescent="0.25">
      <c r="A847" s="2" t="s">
        <v>75</v>
      </c>
      <c r="B847" s="4">
        <v>50299020</v>
      </c>
      <c r="C847" s="6">
        <v>110000</v>
      </c>
      <c r="D847" s="6">
        <v>110000</v>
      </c>
      <c r="E847" s="6">
        <v>0</v>
      </c>
      <c r="F847" s="6">
        <f t="shared" si="80"/>
        <v>0</v>
      </c>
      <c r="G847" s="6">
        <f t="shared" si="80"/>
        <v>110000</v>
      </c>
    </row>
    <row r="848" spans="1:7" x14ac:dyDescent="0.25">
      <c r="B848" s="4"/>
    </row>
    <row r="849" spans="1:7" s="3" customFormat="1" x14ac:dyDescent="0.25">
      <c r="A849" s="3" t="s">
        <v>169</v>
      </c>
      <c r="B849" s="5" t="s">
        <v>10</v>
      </c>
      <c r="C849" s="1">
        <v>395100</v>
      </c>
      <c r="D849" s="1">
        <v>395100</v>
      </c>
      <c r="E849" s="1">
        <v>180232</v>
      </c>
      <c r="F849" s="1">
        <f t="shared" si="80"/>
        <v>0</v>
      </c>
      <c r="G849" s="1">
        <f t="shared" si="80"/>
        <v>214868</v>
      </c>
    </row>
    <row r="850" spans="1:7" x14ac:dyDescent="0.25">
      <c r="A850" s="2" t="s">
        <v>56</v>
      </c>
      <c r="B850" s="4">
        <v>50201010</v>
      </c>
      <c r="C850" s="6">
        <v>60000</v>
      </c>
      <c r="D850" s="6">
        <v>60000</v>
      </c>
      <c r="E850" s="6">
        <v>50000</v>
      </c>
      <c r="F850" s="6">
        <f t="shared" si="80"/>
        <v>0</v>
      </c>
      <c r="G850" s="6">
        <f t="shared" si="80"/>
        <v>10000</v>
      </c>
    </row>
    <row r="851" spans="1:7" x14ac:dyDescent="0.25">
      <c r="A851" s="2" t="s">
        <v>57</v>
      </c>
      <c r="B851" s="4">
        <v>50202010</v>
      </c>
      <c r="C851" s="6">
        <v>120000</v>
      </c>
      <c r="D851" s="6">
        <v>120000</v>
      </c>
      <c r="E851" s="6">
        <v>0</v>
      </c>
      <c r="F851" s="6">
        <f t="shared" si="80"/>
        <v>0</v>
      </c>
      <c r="G851" s="6">
        <f t="shared" si="80"/>
        <v>120000</v>
      </c>
    </row>
    <row r="852" spans="1:7" x14ac:dyDescent="0.25">
      <c r="A852" s="2" t="s">
        <v>58</v>
      </c>
      <c r="B852" s="4">
        <v>50203010</v>
      </c>
      <c r="C852" s="6">
        <v>70000</v>
      </c>
      <c r="D852" s="6">
        <v>70000</v>
      </c>
      <c r="E852" s="6">
        <v>30992</v>
      </c>
      <c r="F852" s="6">
        <f t="shared" si="80"/>
        <v>0</v>
      </c>
      <c r="G852" s="6">
        <f t="shared" si="80"/>
        <v>39008</v>
      </c>
    </row>
    <row r="853" spans="1:7" x14ac:dyDescent="0.25">
      <c r="A853" s="2" t="s">
        <v>66</v>
      </c>
      <c r="B853" s="4">
        <v>50211990</v>
      </c>
      <c r="C853" s="6">
        <v>4100</v>
      </c>
      <c r="D853" s="6">
        <v>4100</v>
      </c>
      <c r="E853" s="6">
        <v>0</v>
      </c>
      <c r="F853" s="6">
        <f t="shared" si="80"/>
        <v>0</v>
      </c>
      <c r="G853" s="6">
        <f t="shared" si="80"/>
        <v>4100</v>
      </c>
    </row>
    <row r="854" spans="1:7" x14ac:dyDescent="0.25">
      <c r="A854" s="2" t="s">
        <v>76</v>
      </c>
      <c r="B854" s="4">
        <v>50299030</v>
      </c>
      <c r="C854" s="6">
        <v>141000</v>
      </c>
      <c r="D854" s="6">
        <v>141000</v>
      </c>
      <c r="E854" s="6">
        <v>99240</v>
      </c>
      <c r="F854" s="6">
        <f t="shared" si="80"/>
        <v>0</v>
      </c>
      <c r="G854" s="6">
        <f t="shared" si="80"/>
        <v>41760</v>
      </c>
    </row>
    <row r="855" spans="1:7" x14ac:dyDescent="0.25">
      <c r="B855" s="4"/>
    </row>
    <row r="856" spans="1:7" s="3" customFormat="1" x14ac:dyDescent="0.25">
      <c r="A856" s="3" t="s">
        <v>170</v>
      </c>
      <c r="B856" s="5" t="s">
        <v>10</v>
      </c>
      <c r="C856" s="1">
        <v>142738</v>
      </c>
      <c r="D856" s="1">
        <v>130738</v>
      </c>
      <c r="E856" s="1">
        <v>100808</v>
      </c>
      <c r="F856" s="1">
        <f t="shared" si="80"/>
        <v>12000</v>
      </c>
      <c r="G856" s="1">
        <f t="shared" si="80"/>
        <v>29930</v>
      </c>
    </row>
    <row r="857" spans="1:7" x14ac:dyDescent="0.25">
      <c r="A857" s="2" t="s">
        <v>58</v>
      </c>
      <c r="B857" s="4">
        <v>50203010</v>
      </c>
      <c r="C857" s="6">
        <v>14000</v>
      </c>
      <c r="D857" s="6">
        <v>14000</v>
      </c>
      <c r="E857" s="6">
        <v>6023</v>
      </c>
      <c r="F857" s="6">
        <f t="shared" si="80"/>
        <v>0</v>
      </c>
      <c r="G857" s="6">
        <f t="shared" si="80"/>
        <v>7977</v>
      </c>
    </row>
    <row r="858" spans="1:7" x14ac:dyDescent="0.25">
      <c r="A858" s="2" t="s">
        <v>61</v>
      </c>
      <c r="B858" s="4">
        <v>50203210</v>
      </c>
      <c r="C858" s="6">
        <v>3000</v>
      </c>
      <c r="D858" s="6">
        <v>3000</v>
      </c>
      <c r="E858" s="6">
        <v>1555</v>
      </c>
      <c r="F858" s="6">
        <f t="shared" si="80"/>
        <v>0</v>
      </c>
      <c r="G858" s="6">
        <f t="shared" si="80"/>
        <v>1445</v>
      </c>
    </row>
    <row r="859" spans="1:7" x14ac:dyDescent="0.25">
      <c r="A859" s="2" t="s">
        <v>113</v>
      </c>
      <c r="B859" s="4">
        <v>50203220</v>
      </c>
      <c r="C859" s="6">
        <v>7000</v>
      </c>
      <c r="D859" s="6">
        <v>7000</v>
      </c>
      <c r="E859" s="6">
        <v>2500</v>
      </c>
      <c r="F859" s="6">
        <f t="shared" si="80"/>
        <v>0</v>
      </c>
      <c r="G859" s="6">
        <f t="shared" si="80"/>
        <v>4500</v>
      </c>
    </row>
    <row r="860" spans="1:7" x14ac:dyDescent="0.25">
      <c r="A860" s="2" t="s">
        <v>62</v>
      </c>
      <c r="B860" s="4">
        <v>50203990</v>
      </c>
      <c r="C860" s="6">
        <v>3000</v>
      </c>
      <c r="D860" s="6">
        <v>3000</v>
      </c>
      <c r="E860" s="6">
        <v>1940</v>
      </c>
      <c r="F860" s="6">
        <f t="shared" si="80"/>
        <v>0</v>
      </c>
      <c r="G860" s="6">
        <f t="shared" si="80"/>
        <v>1060</v>
      </c>
    </row>
    <row r="861" spans="1:7" x14ac:dyDescent="0.25">
      <c r="A861" s="2" t="s">
        <v>66</v>
      </c>
      <c r="B861" s="4">
        <v>50211990</v>
      </c>
      <c r="C861" s="6">
        <v>20000</v>
      </c>
      <c r="D861" s="6">
        <v>8000</v>
      </c>
      <c r="E861" s="6">
        <v>6000</v>
      </c>
      <c r="F861" s="6">
        <f t="shared" si="80"/>
        <v>12000</v>
      </c>
      <c r="G861" s="6">
        <f t="shared" si="80"/>
        <v>2000</v>
      </c>
    </row>
    <row r="862" spans="1:7" x14ac:dyDescent="0.25">
      <c r="A862" s="2" t="s">
        <v>92</v>
      </c>
      <c r="B862" s="4">
        <v>50213210</v>
      </c>
      <c r="C862" s="6">
        <v>3000</v>
      </c>
      <c r="D862" s="6">
        <v>3000</v>
      </c>
      <c r="E862" s="6">
        <v>1490</v>
      </c>
      <c r="F862" s="6">
        <f t="shared" si="80"/>
        <v>0</v>
      </c>
      <c r="G862" s="6">
        <f t="shared" si="80"/>
        <v>1510</v>
      </c>
    </row>
    <row r="863" spans="1:7" x14ac:dyDescent="0.25">
      <c r="A863" s="2" t="s">
        <v>76</v>
      </c>
      <c r="B863" s="4">
        <v>50299030</v>
      </c>
      <c r="C863" s="6">
        <v>92738</v>
      </c>
      <c r="D863" s="6">
        <v>92738</v>
      </c>
      <c r="E863" s="6">
        <v>81300</v>
      </c>
      <c r="F863" s="6">
        <f t="shared" si="80"/>
        <v>0</v>
      </c>
      <c r="G863" s="6">
        <f t="shared" si="80"/>
        <v>11438</v>
      </c>
    </row>
    <row r="864" spans="1:7" x14ac:dyDescent="0.25">
      <c r="B864" s="4"/>
    </row>
    <row r="865" spans="1:7" s="3" customFormat="1" x14ac:dyDescent="0.25">
      <c r="A865" s="3" t="s">
        <v>129</v>
      </c>
      <c r="B865" s="5">
        <v>300</v>
      </c>
      <c r="C865" s="1">
        <v>2000000</v>
      </c>
      <c r="D865" s="1">
        <v>2000000</v>
      </c>
      <c r="E865" s="1">
        <v>0</v>
      </c>
      <c r="F865" s="1">
        <f t="shared" si="80"/>
        <v>0</v>
      </c>
      <c r="G865" s="1">
        <f t="shared" si="80"/>
        <v>2000000</v>
      </c>
    </row>
    <row r="866" spans="1:7" x14ac:dyDescent="0.25">
      <c r="A866" s="2" t="s">
        <v>130</v>
      </c>
      <c r="B866" s="4">
        <v>10706010</v>
      </c>
      <c r="C866" s="6">
        <v>2000000</v>
      </c>
      <c r="D866" s="6">
        <v>2000000</v>
      </c>
      <c r="E866" s="6">
        <v>0</v>
      </c>
      <c r="F866" s="6">
        <f t="shared" si="80"/>
        <v>0</v>
      </c>
      <c r="G866" s="6">
        <f t="shared" si="80"/>
        <v>2000000</v>
      </c>
    </row>
    <row r="867" spans="1:7" x14ac:dyDescent="0.25">
      <c r="B867" s="4"/>
    </row>
    <row r="868" spans="1:7" x14ac:dyDescent="0.25">
      <c r="A868" s="3" t="s">
        <v>171</v>
      </c>
      <c r="B868" s="5">
        <v>1081</v>
      </c>
      <c r="C868" s="1">
        <v>29723838.25</v>
      </c>
      <c r="D868" s="1">
        <v>29525220.75</v>
      </c>
      <c r="E868" s="1">
        <v>13550870.640000001</v>
      </c>
      <c r="F868" s="1">
        <f t="shared" si="80"/>
        <v>198617.5</v>
      </c>
      <c r="G868" s="1">
        <f t="shared" si="80"/>
        <v>15974350.109999999</v>
      </c>
    </row>
    <row r="869" spans="1:7" s="3" customFormat="1" x14ac:dyDescent="0.25">
      <c r="A869" s="3" t="s">
        <v>21</v>
      </c>
      <c r="B869" s="5">
        <v>100</v>
      </c>
      <c r="C869" s="1">
        <v>26129437</v>
      </c>
      <c r="D869" s="1">
        <v>26129437</v>
      </c>
      <c r="E869" s="1">
        <v>12621955.390000001</v>
      </c>
      <c r="F869" s="1">
        <f t="shared" si="80"/>
        <v>0</v>
      </c>
      <c r="G869" s="1">
        <f t="shared" si="80"/>
        <v>13507481.609999999</v>
      </c>
    </row>
    <row r="870" spans="1:7" x14ac:dyDescent="0.25">
      <c r="A870" s="2" t="s">
        <v>22</v>
      </c>
      <c r="B870" s="4">
        <v>50101010</v>
      </c>
      <c r="C870" s="6">
        <v>17430780</v>
      </c>
      <c r="D870" s="6">
        <v>17430780</v>
      </c>
      <c r="E870" s="6">
        <v>8036332.3300000001</v>
      </c>
      <c r="F870" s="6">
        <f t="shared" si="80"/>
        <v>0</v>
      </c>
      <c r="G870" s="6">
        <f t="shared" si="80"/>
        <v>9394447.6699999999</v>
      </c>
    </row>
    <row r="871" spans="1:7" x14ac:dyDescent="0.25">
      <c r="A871" s="2" t="s">
        <v>24</v>
      </c>
      <c r="B871" s="4">
        <v>50102010</v>
      </c>
      <c r="C871" s="6">
        <v>840000</v>
      </c>
      <c r="D871" s="6">
        <v>840000</v>
      </c>
      <c r="E871" s="6">
        <v>386500</v>
      </c>
      <c r="F871" s="6">
        <f t="shared" si="80"/>
        <v>0</v>
      </c>
      <c r="G871" s="6">
        <f t="shared" si="80"/>
        <v>453500</v>
      </c>
    </row>
    <row r="872" spans="1:7" x14ac:dyDescent="0.25">
      <c r="A872" s="2" t="s">
        <v>25</v>
      </c>
      <c r="B872" s="4">
        <v>50102020</v>
      </c>
      <c r="C872" s="6">
        <v>216000</v>
      </c>
      <c r="D872" s="6">
        <v>216000</v>
      </c>
      <c r="E872" s="6">
        <v>108000</v>
      </c>
      <c r="F872" s="6">
        <f t="shared" si="80"/>
        <v>0</v>
      </c>
      <c r="G872" s="6">
        <f t="shared" si="80"/>
        <v>108000</v>
      </c>
    </row>
    <row r="873" spans="1:7" x14ac:dyDescent="0.25">
      <c r="A873" s="2" t="s">
        <v>26</v>
      </c>
      <c r="B873" s="4">
        <v>50102030</v>
      </c>
      <c r="C873" s="6">
        <v>216000</v>
      </c>
      <c r="D873" s="6">
        <v>216000</v>
      </c>
      <c r="E873" s="6">
        <v>51000</v>
      </c>
      <c r="F873" s="6">
        <f t="shared" si="80"/>
        <v>0</v>
      </c>
      <c r="G873" s="6">
        <f t="shared" si="80"/>
        <v>165000</v>
      </c>
    </row>
    <row r="874" spans="1:7" x14ac:dyDescent="0.25">
      <c r="A874" s="2" t="s">
        <v>27</v>
      </c>
      <c r="B874" s="4">
        <v>50102040</v>
      </c>
      <c r="C874" s="6">
        <v>245000</v>
      </c>
      <c r="D874" s="6">
        <v>245000</v>
      </c>
      <c r="E874" s="6">
        <v>224000</v>
      </c>
      <c r="F874" s="6">
        <f t="shared" si="80"/>
        <v>0</v>
      </c>
      <c r="G874" s="6">
        <f t="shared" si="80"/>
        <v>21000</v>
      </c>
    </row>
    <row r="875" spans="1:7" x14ac:dyDescent="0.25">
      <c r="A875" s="2" t="s">
        <v>29</v>
      </c>
      <c r="B875" s="4">
        <v>50102120</v>
      </c>
      <c r="C875" s="6">
        <v>5000</v>
      </c>
      <c r="D875" s="6">
        <v>5000</v>
      </c>
      <c r="E875" s="6">
        <v>5000</v>
      </c>
      <c r="F875" s="6">
        <f t="shared" si="80"/>
        <v>0</v>
      </c>
      <c r="G875" s="6">
        <f t="shared" si="80"/>
        <v>0</v>
      </c>
    </row>
    <row r="876" spans="1:7" x14ac:dyDescent="0.25">
      <c r="A876" s="2" t="s">
        <v>30</v>
      </c>
      <c r="B876" s="4">
        <v>50102130</v>
      </c>
      <c r="C876" s="6">
        <v>1030000</v>
      </c>
      <c r="D876" s="6">
        <v>1030000</v>
      </c>
      <c r="E876" s="6">
        <v>1030000</v>
      </c>
      <c r="F876" s="6">
        <f t="shared" si="80"/>
        <v>0</v>
      </c>
      <c r="G876" s="6">
        <f t="shared" si="80"/>
        <v>0</v>
      </c>
    </row>
    <row r="877" spans="1:7" x14ac:dyDescent="0.25">
      <c r="A877" s="2" t="s">
        <v>31</v>
      </c>
      <c r="B877" s="4">
        <v>50102140</v>
      </c>
      <c r="C877" s="6">
        <v>1452565</v>
      </c>
      <c r="D877" s="6">
        <v>1452565</v>
      </c>
      <c r="E877" s="6">
        <v>0</v>
      </c>
      <c r="F877" s="6">
        <f t="shared" ref="F877:G944" si="82">C877-D877</f>
        <v>0</v>
      </c>
      <c r="G877" s="6">
        <f t="shared" si="82"/>
        <v>1452565</v>
      </c>
    </row>
    <row r="878" spans="1:7" x14ac:dyDescent="0.25">
      <c r="A878" s="2" t="s">
        <v>32</v>
      </c>
      <c r="B878" s="4">
        <v>50102150</v>
      </c>
      <c r="C878" s="6">
        <v>175000</v>
      </c>
      <c r="D878" s="6">
        <v>175000</v>
      </c>
      <c r="E878" s="6">
        <v>0</v>
      </c>
      <c r="F878" s="6">
        <f t="shared" si="82"/>
        <v>0</v>
      </c>
      <c r="G878" s="6">
        <f t="shared" si="82"/>
        <v>175000</v>
      </c>
    </row>
    <row r="879" spans="1:7" x14ac:dyDescent="0.25">
      <c r="A879" s="2" t="s">
        <v>95</v>
      </c>
      <c r="B879" s="4">
        <v>50102990</v>
      </c>
      <c r="C879" s="6">
        <v>1452565</v>
      </c>
      <c r="D879" s="6">
        <v>1452565</v>
      </c>
      <c r="E879" s="6">
        <v>1337063</v>
      </c>
      <c r="F879" s="6">
        <f t="shared" si="82"/>
        <v>0</v>
      </c>
      <c r="G879" s="6">
        <f t="shared" si="82"/>
        <v>115502</v>
      </c>
    </row>
    <row r="880" spans="1:7" x14ac:dyDescent="0.25">
      <c r="A880" s="2" t="s">
        <v>143</v>
      </c>
      <c r="B880" s="4">
        <v>50102990</v>
      </c>
      <c r="C880" s="6">
        <v>245000</v>
      </c>
      <c r="D880" s="6">
        <v>245000</v>
      </c>
      <c r="E880" s="6">
        <v>224000</v>
      </c>
      <c r="F880" s="6">
        <f t="shared" si="82"/>
        <v>0</v>
      </c>
      <c r="G880" s="6">
        <f t="shared" si="82"/>
        <v>21000</v>
      </c>
    </row>
    <row r="881" spans="1:7" x14ac:dyDescent="0.25">
      <c r="A881" s="2" t="s">
        <v>35</v>
      </c>
      <c r="B881" s="4">
        <v>50103010</v>
      </c>
      <c r="C881" s="6">
        <v>2091694</v>
      </c>
      <c r="D881" s="6">
        <v>2091694</v>
      </c>
      <c r="E881" s="6">
        <v>964359.87</v>
      </c>
      <c r="F881" s="6">
        <f t="shared" si="82"/>
        <v>0</v>
      </c>
      <c r="G881" s="6">
        <f t="shared" si="82"/>
        <v>1127334.1299999999</v>
      </c>
    </row>
    <row r="882" spans="1:7" x14ac:dyDescent="0.25">
      <c r="A882" s="2" t="s">
        <v>36</v>
      </c>
      <c r="B882" s="4">
        <v>50103020</v>
      </c>
      <c r="C882" s="6">
        <v>84000</v>
      </c>
      <c r="D882" s="6">
        <v>84000</v>
      </c>
      <c r="E882" s="6">
        <v>38800</v>
      </c>
      <c r="F882" s="6">
        <f t="shared" si="82"/>
        <v>0</v>
      </c>
      <c r="G882" s="6">
        <f t="shared" si="82"/>
        <v>45200</v>
      </c>
    </row>
    <row r="883" spans="1:7" x14ac:dyDescent="0.25">
      <c r="A883" s="2" t="s">
        <v>37</v>
      </c>
      <c r="B883" s="4">
        <v>50103030</v>
      </c>
      <c r="C883" s="6">
        <v>428833</v>
      </c>
      <c r="D883" s="6">
        <v>428833</v>
      </c>
      <c r="E883" s="6">
        <v>197500.19</v>
      </c>
      <c r="F883" s="6">
        <f t="shared" si="82"/>
        <v>0</v>
      </c>
      <c r="G883" s="6">
        <f t="shared" si="82"/>
        <v>231332.81</v>
      </c>
    </row>
    <row r="884" spans="1:7" x14ac:dyDescent="0.25">
      <c r="A884" s="2" t="s">
        <v>38</v>
      </c>
      <c r="B884" s="4">
        <v>50103040</v>
      </c>
      <c r="C884" s="6">
        <v>42000</v>
      </c>
      <c r="D884" s="6">
        <v>42000</v>
      </c>
      <c r="E884" s="6">
        <v>19400</v>
      </c>
      <c r="F884" s="6">
        <f t="shared" si="82"/>
        <v>0</v>
      </c>
      <c r="G884" s="6">
        <f t="shared" si="82"/>
        <v>22600</v>
      </c>
    </row>
    <row r="885" spans="1:7" x14ac:dyDescent="0.25">
      <c r="A885" s="2" t="s">
        <v>112</v>
      </c>
      <c r="B885" s="4">
        <v>50104990</v>
      </c>
      <c r="C885" s="6">
        <v>175000</v>
      </c>
      <c r="D885" s="6">
        <v>175000</v>
      </c>
      <c r="E885" s="6">
        <v>0</v>
      </c>
      <c r="F885" s="6">
        <f t="shared" si="82"/>
        <v>0</v>
      </c>
      <c r="G885" s="6">
        <f t="shared" si="82"/>
        <v>175000</v>
      </c>
    </row>
    <row r="886" spans="1:7" x14ac:dyDescent="0.25">
      <c r="B886" s="4"/>
    </row>
    <row r="887" spans="1:7" s="3" customFormat="1" x14ac:dyDescent="0.25">
      <c r="A887" s="3" t="s">
        <v>40</v>
      </c>
      <c r="B887" s="5">
        <v>200</v>
      </c>
      <c r="C887" s="1">
        <v>1594401.25</v>
      </c>
      <c r="D887" s="1">
        <v>1395783.75</v>
      </c>
      <c r="E887" s="1">
        <v>928915.25</v>
      </c>
      <c r="F887" s="1">
        <f t="shared" si="82"/>
        <v>198617.5</v>
      </c>
      <c r="G887" s="1">
        <f t="shared" si="82"/>
        <v>466868.5</v>
      </c>
    </row>
    <row r="888" spans="1:7" x14ac:dyDescent="0.25">
      <c r="A888" s="2" t="s">
        <v>56</v>
      </c>
      <c r="B888" s="4">
        <v>50201010</v>
      </c>
      <c r="C888" s="6">
        <v>125000</v>
      </c>
      <c r="D888" s="6">
        <v>125000</v>
      </c>
      <c r="E888" s="6">
        <v>91710</v>
      </c>
      <c r="F888" s="6">
        <f t="shared" si="82"/>
        <v>0</v>
      </c>
      <c r="G888" s="6">
        <f t="shared" si="82"/>
        <v>33290</v>
      </c>
    </row>
    <row r="889" spans="1:7" x14ac:dyDescent="0.25">
      <c r="A889" s="2" t="s">
        <v>57</v>
      </c>
      <c r="B889" s="4">
        <v>50202010</v>
      </c>
      <c r="C889" s="6">
        <v>294000</v>
      </c>
      <c r="D889" s="6">
        <v>294000</v>
      </c>
      <c r="E889" s="6">
        <v>286000</v>
      </c>
      <c r="F889" s="6">
        <f t="shared" si="82"/>
        <v>0</v>
      </c>
      <c r="G889" s="6">
        <f t="shared" si="82"/>
        <v>8000</v>
      </c>
    </row>
    <row r="890" spans="1:7" x14ac:dyDescent="0.25">
      <c r="A890" s="2" t="s">
        <v>58</v>
      </c>
      <c r="B890" s="4">
        <v>50203010</v>
      </c>
      <c r="C890" s="6">
        <v>310000</v>
      </c>
      <c r="D890" s="6">
        <v>310000</v>
      </c>
      <c r="E890" s="6">
        <v>41700</v>
      </c>
      <c r="F890" s="6">
        <f t="shared" si="82"/>
        <v>0</v>
      </c>
      <c r="G890" s="6">
        <f t="shared" si="82"/>
        <v>268300</v>
      </c>
    </row>
    <row r="891" spans="1:7" x14ac:dyDescent="0.25">
      <c r="A891" s="2" t="s">
        <v>74</v>
      </c>
      <c r="B891" s="4">
        <v>50203090</v>
      </c>
      <c r="C891" s="6">
        <v>266901.25</v>
      </c>
      <c r="D891" s="6">
        <v>109783.75</v>
      </c>
      <c r="E891" s="6">
        <v>78309.25</v>
      </c>
      <c r="F891" s="6">
        <f t="shared" si="82"/>
        <v>157117.5</v>
      </c>
      <c r="G891" s="6">
        <f t="shared" si="82"/>
        <v>31474.5</v>
      </c>
    </row>
    <row r="892" spans="1:7" x14ac:dyDescent="0.25">
      <c r="A892" s="2" t="s">
        <v>61</v>
      </c>
      <c r="B892" s="4">
        <v>50203210</v>
      </c>
      <c r="C892" s="6">
        <v>20000</v>
      </c>
      <c r="D892" s="6">
        <v>20000</v>
      </c>
      <c r="E892" s="6">
        <v>0</v>
      </c>
      <c r="F892" s="6">
        <f t="shared" si="82"/>
        <v>0</v>
      </c>
      <c r="G892" s="6">
        <f t="shared" si="82"/>
        <v>20000</v>
      </c>
    </row>
    <row r="893" spans="1:7" x14ac:dyDescent="0.25">
      <c r="A893" s="2" t="s">
        <v>62</v>
      </c>
      <c r="B893" s="4">
        <v>50203990</v>
      </c>
      <c r="C893" s="6">
        <v>300000</v>
      </c>
      <c r="D893" s="6">
        <v>300000</v>
      </c>
      <c r="E893" s="6">
        <v>256150</v>
      </c>
      <c r="F893" s="6">
        <f t="shared" si="82"/>
        <v>0</v>
      </c>
      <c r="G893" s="6">
        <f t="shared" si="82"/>
        <v>43850</v>
      </c>
    </row>
    <row r="894" spans="1:7" x14ac:dyDescent="0.25">
      <c r="A894" s="2" t="s">
        <v>63</v>
      </c>
      <c r="B894" s="4">
        <v>50204010</v>
      </c>
      <c r="C894" s="6">
        <v>23000</v>
      </c>
      <c r="D894" s="6">
        <v>23000</v>
      </c>
      <c r="E894" s="6">
        <v>5520</v>
      </c>
      <c r="F894" s="6">
        <f t="shared" si="82"/>
        <v>0</v>
      </c>
      <c r="G894" s="6">
        <f t="shared" si="82"/>
        <v>17480</v>
      </c>
    </row>
    <row r="895" spans="1:7" x14ac:dyDescent="0.25">
      <c r="A895" s="2" t="s">
        <v>64</v>
      </c>
      <c r="B895" s="4">
        <v>50205010</v>
      </c>
      <c r="C895" s="6">
        <v>5000</v>
      </c>
      <c r="D895" s="6">
        <v>3000</v>
      </c>
      <c r="E895" s="6">
        <v>0</v>
      </c>
      <c r="F895" s="6">
        <f t="shared" si="82"/>
        <v>2000</v>
      </c>
      <c r="G895" s="6">
        <f t="shared" si="82"/>
        <v>3000</v>
      </c>
    </row>
    <row r="896" spans="1:7" x14ac:dyDescent="0.25">
      <c r="A896" s="2" t="s">
        <v>155</v>
      </c>
      <c r="B896" s="4">
        <v>50205020</v>
      </c>
      <c r="C896" s="6">
        <v>36000</v>
      </c>
      <c r="D896" s="6">
        <v>27000</v>
      </c>
      <c r="E896" s="6">
        <v>18816</v>
      </c>
      <c r="F896" s="6">
        <f t="shared" si="82"/>
        <v>9000</v>
      </c>
      <c r="G896" s="6">
        <f t="shared" si="82"/>
        <v>8184</v>
      </c>
    </row>
    <row r="897" spans="1:7" x14ac:dyDescent="0.25">
      <c r="A897" s="2" t="s">
        <v>85</v>
      </c>
      <c r="B897" s="4">
        <v>50205020</v>
      </c>
      <c r="C897" s="6">
        <v>108000</v>
      </c>
      <c r="D897" s="6">
        <v>81000</v>
      </c>
      <c r="E897" s="6">
        <v>54000</v>
      </c>
      <c r="F897" s="6">
        <f t="shared" si="82"/>
        <v>27000</v>
      </c>
      <c r="G897" s="6">
        <f t="shared" si="82"/>
        <v>27000</v>
      </c>
    </row>
    <row r="898" spans="1:7" x14ac:dyDescent="0.25">
      <c r="A898" s="2" t="s">
        <v>67</v>
      </c>
      <c r="B898" s="4">
        <v>50213050</v>
      </c>
      <c r="C898" s="6">
        <v>74000</v>
      </c>
      <c r="D898" s="6">
        <v>74000</v>
      </c>
      <c r="E898" s="6">
        <v>73835</v>
      </c>
      <c r="F898" s="6">
        <f t="shared" si="82"/>
        <v>0</v>
      </c>
      <c r="G898" s="6">
        <f t="shared" si="82"/>
        <v>165</v>
      </c>
    </row>
    <row r="899" spans="1:7" x14ac:dyDescent="0.25">
      <c r="A899" s="2" t="s">
        <v>92</v>
      </c>
      <c r="B899" s="4">
        <v>50213210</v>
      </c>
      <c r="C899" s="6">
        <v>2000</v>
      </c>
      <c r="D899" s="6">
        <v>2000</v>
      </c>
      <c r="E899" s="6">
        <v>0</v>
      </c>
      <c r="F899" s="6">
        <f t="shared" si="82"/>
        <v>0</v>
      </c>
      <c r="G899" s="6">
        <f t="shared" si="82"/>
        <v>2000</v>
      </c>
    </row>
    <row r="900" spans="1:7" x14ac:dyDescent="0.25">
      <c r="A900" s="2" t="s">
        <v>116</v>
      </c>
      <c r="B900" s="4">
        <v>50213220</v>
      </c>
      <c r="C900" s="6">
        <v>2000</v>
      </c>
      <c r="D900" s="6">
        <v>2000</v>
      </c>
      <c r="E900" s="6">
        <v>0</v>
      </c>
      <c r="F900" s="6">
        <f t="shared" si="82"/>
        <v>0</v>
      </c>
      <c r="G900" s="6">
        <f t="shared" si="82"/>
        <v>2000</v>
      </c>
    </row>
    <row r="901" spans="1:7" x14ac:dyDescent="0.25">
      <c r="A901" s="2" t="s">
        <v>51</v>
      </c>
      <c r="B901" s="4">
        <v>50216020</v>
      </c>
      <c r="C901" s="6">
        <v>5000</v>
      </c>
      <c r="D901" s="6">
        <v>5000</v>
      </c>
      <c r="E901" s="6">
        <v>3375</v>
      </c>
      <c r="F901" s="6">
        <f t="shared" si="82"/>
        <v>0</v>
      </c>
      <c r="G901" s="6">
        <f t="shared" si="82"/>
        <v>1625</v>
      </c>
    </row>
    <row r="902" spans="1:7" x14ac:dyDescent="0.25">
      <c r="A902" s="2" t="s">
        <v>99</v>
      </c>
      <c r="B902" s="4">
        <v>50299010</v>
      </c>
      <c r="C902" s="6">
        <v>1000</v>
      </c>
      <c r="D902" s="6">
        <v>0</v>
      </c>
      <c r="E902" s="6">
        <v>0</v>
      </c>
      <c r="F902" s="6">
        <f t="shared" si="82"/>
        <v>1000</v>
      </c>
      <c r="G902" s="6">
        <f t="shared" si="82"/>
        <v>0</v>
      </c>
    </row>
    <row r="903" spans="1:7" x14ac:dyDescent="0.25">
      <c r="A903" s="2" t="s">
        <v>75</v>
      </c>
      <c r="B903" s="4">
        <v>50299020</v>
      </c>
      <c r="C903" s="6">
        <v>20000</v>
      </c>
      <c r="D903" s="6">
        <v>20000</v>
      </c>
      <c r="E903" s="6">
        <v>19500</v>
      </c>
      <c r="F903" s="6">
        <f t="shared" si="82"/>
        <v>0</v>
      </c>
      <c r="G903" s="6">
        <f t="shared" si="82"/>
        <v>500</v>
      </c>
    </row>
    <row r="904" spans="1:7" x14ac:dyDescent="0.25">
      <c r="A904" s="2" t="s">
        <v>69</v>
      </c>
      <c r="B904" s="4">
        <v>50299060</v>
      </c>
      <c r="C904" s="6">
        <v>2000</v>
      </c>
      <c r="D904" s="6">
        <v>0</v>
      </c>
      <c r="E904" s="6">
        <v>0</v>
      </c>
      <c r="F904" s="6">
        <f t="shared" si="82"/>
        <v>2000</v>
      </c>
      <c r="G904" s="6">
        <f t="shared" si="82"/>
        <v>0</v>
      </c>
    </row>
    <row r="905" spans="1:7" x14ac:dyDescent="0.25">
      <c r="A905" s="2" t="s">
        <v>70</v>
      </c>
      <c r="B905" s="4">
        <v>50299070</v>
      </c>
      <c r="C905" s="6">
        <v>500</v>
      </c>
      <c r="D905" s="6">
        <v>0</v>
      </c>
      <c r="E905" s="6">
        <v>0</v>
      </c>
      <c r="F905" s="6">
        <f t="shared" si="82"/>
        <v>500</v>
      </c>
      <c r="G905" s="6">
        <f t="shared" si="82"/>
        <v>0</v>
      </c>
    </row>
    <row r="906" spans="1:7" x14ac:dyDescent="0.25">
      <c r="B906" s="4"/>
    </row>
    <row r="907" spans="1:7" s="3" customFormat="1" x14ac:dyDescent="0.25">
      <c r="A907" s="3" t="s">
        <v>129</v>
      </c>
      <c r="B907" s="5">
        <v>300</v>
      </c>
      <c r="C907" s="1">
        <v>2000000</v>
      </c>
      <c r="D907" s="1">
        <v>2000000</v>
      </c>
      <c r="E907" s="1">
        <v>0</v>
      </c>
      <c r="F907" s="1">
        <f t="shared" si="82"/>
        <v>0</v>
      </c>
      <c r="G907" s="1">
        <f t="shared" si="82"/>
        <v>2000000</v>
      </c>
    </row>
    <row r="908" spans="1:7" x14ac:dyDescent="0.25">
      <c r="A908" s="2" t="s">
        <v>130</v>
      </c>
      <c r="B908" s="4">
        <v>10706010</v>
      </c>
      <c r="C908" s="6">
        <v>2000000</v>
      </c>
      <c r="D908" s="6">
        <v>2000000</v>
      </c>
      <c r="E908" s="6">
        <v>0</v>
      </c>
      <c r="F908" s="6">
        <f t="shared" si="82"/>
        <v>0</v>
      </c>
      <c r="G908" s="6">
        <f t="shared" si="82"/>
        <v>2000000</v>
      </c>
    </row>
    <row r="909" spans="1:7" x14ac:dyDescent="0.25">
      <c r="B909" s="4"/>
    </row>
    <row r="910" spans="1:7" x14ac:dyDescent="0.25">
      <c r="A910" s="3" t="s">
        <v>172</v>
      </c>
      <c r="B910" s="5">
        <v>1091</v>
      </c>
      <c r="C910" s="1">
        <v>30718228.649999999</v>
      </c>
      <c r="D910" s="1">
        <v>29865288.649999999</v>
      </c>
      <c r="E910" s="1">
        <v>13549503.6</v>
      </c>
      <c r="F910" s="1">
        <f t="shared" si="82"/>
        <v>852940</v>
      </c>
      <c r="G910" s="1">
        <f t="shared" si="82"/>
        <v>16315785.049999999</v>
      </c>
    </row>
    <row r="911" spans="1:7" s="3" customFormat="1" x14ac:dyDescent="0.25">
      <c r="A911" s="3" t="s">
        <v>21</v>
      </c>
      <c r="B911" s="5">
        <v>100</v>
      </c>
      <c r="C911" s="1">
        <v>23352596</v>
      </c>
      <c r="D911" s="1">
        <v>23352596</v>
      </c>
      <c r="E911" s="1">
        <v>9204286.5999999996</v>
      </c>
      <c r="F911" s="1">
        <f t="shared" si="82"/>
        <v>0</v>
      </c>
      <c r="G911" s="1">
        <f t="shared" si="82"/>
        <v>14148309.4</v>
      </c>
    </row>
    <row r="912" spans="1:7" x14ac:dyDescent="0.25">
      <c r="A912" s="2" t="s">
        <v>22</v>
      </c>
      <c r="B912" s="4">
        <v>50101010</v>
      </c>
      <c r="C912" s="6">
        <v>15653016</v>
      </c>
      <c r="D912" s="6">
        <v>15653016</v>
      </c>
      <c r="E912" s="6">
        <v>6264383.3300000001</v>
      </c>
      <c r="F912" s="6">
        <f t="shared" si="82"/>
        <v>0</v>
      </c>
      <c r="G912" s="6">
        <f t="shared" si="82"/>
        <v>9388632.6699999999</v>
      </c>
    </row>
    <row r="913" spans="1:7" x14ac:dyDescent="0.25">
      <c r="A913" s="2" t="s">
        <v>24</v>
      </c>
      <c r="B913" s="4">
        <v>50102010</v>
      </c>
      <c r="C913" s="6">
        <v>816000</v>
      </c>
      <c r="D913" s="6">
        <v>816000</v>
      </c>
      <c r="E913" s="6">
        <v>348000</v>
      </c>
      <c r="F913" s="6">
        <f t="shared" si="82"/>
        <v>0</v>
      </c>
      <c r="G913" s="6">
        <f t="shared" si="82"/>
        <v>468000</v>
      </c>
    </row>
    <row r="914" spans="1:7" x14ac:dyDescent="0.25">
      <c r="A914" s="2" t="s">
        <v>25</v>
      </c>
      <c r="B914" s="4">
        <v>50102020</v>
      </c>
      <c r="C914" s="6">
        <v>216000</v>
      </c>
      <c r="D914" s="6">
        <v>216000</v>
      </c>
      <c r="E914" s="6">
        <v>99500</v>
      </c>
      <c r="F914" s="6">
        <f t="shared" si="82"/>
        <v>0</v>
      </c>
      <c r="G914" s="6">
        <f t="shared" si="82"/>
        <v>116500</v>
      </c>
    </row>
    <row r="915" spans="1:7" x14ac:dyDescent="0.25">
      <c r="A915" s="2" t="s">
        <v>26</v>
      </c>
      <c r="B915" s="4">
        <v>50102030</v>
      </c>
      <c r="C915" s="6">
        <v>216000</v>
      </c>
      <c r="D915" s="6">
        <v>216000</v>
      </c>
      <c r="E915" s="6">
        <v>42500</v>
      </c>
      <c r="F915" s="6">
        <f t="shared" si="82"/>
        <v>0</v>
      </c>
      <c r="G915" s="6">
        <f t="shared" si="82"/>
        <v>173500</v>
      </c>
    </row>
    <row r="916" spans="1:7" x14ac:dyDescent="0.25">
      <c r="A916" s="2" t="s">
        <v>27</v>
      </c>
      <c r="B916" s="4">
        <v>50102040</v>
      </c>
      <c r="C916" s="6">
        <v>238000</v>
      </c>
      <c r="D916" s="6">
        <v>238000</v>
      </c>
      <c r="E916" s="6">
        <v>203000</v>
      </c>
      <c r="F916" s="6">
        <f t="shared" si="82"/>
        <v>0</v>
      </c>
      <c r="G916" s="6">
        <f t="shared" si="82"/>
        <v>35000</v>
      </c>
    </row>
    <row r="917" spans="1:7" x14ac:dyDescent="0.25">
      <c r="A917" s="2" t="s">
        <v>29</v>
      </c>
      <c r="B917" s="4">
        <v>50102120</v>
      </c>
      <c r="C917" s="6">
        <v>15000</v>
      </c>
      <c r="D917" s="6">
        <v>15000</v>
      </c>
      <c r="E917" s="6">
        <v>0</v>
      </c>
      <c r="F917" s="6">
        <f t="shared" si="82"/>
        <v>0</v>
      </c>
      <c r="G917" s="6">
        <f t="shared" si="82"/>
        <v>15000</v>
      </c>
    </row>
    <row r="918" spans="1:7" x14ac:dyDescent="0.25">
      <c r="A918" s="2" t="s">
        <v>30</v>
      </c>
      <c r="B918" s="4">
        <v>50102130</v>
      </c>
      <c r="C918" s="6">
        <v>626000</v>
      </c>
      <c r="D918" s="6">
        <v>626000</v>
      </c>
      <c r="E918" s="6">
        <v>47003.32</v>
      </c>
      <c r="F918" s="6">
        <f t="shared" si="82"/>
        <v>0</v>
      </c>
      <c r="G918" s="6">
        <f t="shared" si="82"/>
        <v>578996.68000000005</v>
      </c>
    </row>
    <row r="919" spans="1:7" x14ac:dyDescent="0.25">
      <c r="A919" s="2" t="s">
        <v>31</v>
      </c>
      <c r="B919" s="4">
        <v>50102140</v>
      </c>
      <c r="C919" s="6">
        <v>1304418</v>
      </c>
      <c r="D919" s="6">
        <v>1304418</v>
      </c>
      <c r="E919" s="6">
        <v>0</v>
      </c>
      <c r="F919" s="6">
        <f t="shared" si="82"/>
        <v>0</v>
      </c>
      <c r="G919" s="6">
        <f t="shared" si="82"/>
        <v>1304418</v>
      </c>
    </row>
    <row r="920" spans="1:7" x14ac:dyDescent="0.25">
      <c r="A920" s="2" t="s">
        <v>32</v>
      </c>
      <c r="B920" s="4">
        <v>50102150</v>
      </c>
      <c r="C920" s="6">
        <v>170000</v>
      </c>
      <c r="D920" s="6">
        <v>170000</v>
      </c>
      <c r="E920" s="6">
        <v>0</v>
      </c>
      <c r="F920" s="6">
        <f t="shared" si="82"/>
        <v>0</v>
      </c>
      <c r="G920" s="6">
        <f t="shared" si="82"/>
        <v>170000</v>
      </c>
    </row>
    <row r="921" spans="1:7" x14ac:dyDescent="0.25">
      <c r="A921" s="2" t="s">
        <v>152</v>
      </c>
      <c r="B921" s="4">
        <v>50102990</v>
      </c>
      <c r="C921" s="6">
        <v>1304418</v>
      </c>
      <c r="D921" s="6">
        <v>1304418</v>
      </c>
      <c r="E921" s="6">
        <v>1039536</v>
      </c>
      <c r="F921" s="6">
        <f t="shared" si="82"/>
        <v>0</v>
      </c>
      <c r="G921" s="6">
        <f t="shared" si="82"/>
        <v>264882</v>
      </c>
    </row>
    <row r="922" spans="1:7" x14ac:dyDescent="0.25">
      <c r="A922" s="2" t="s">
        <v>143</v>
      </c>
      <c r="B922" s="4">
        <v>50102990</v>
      </c>
      <c r="C922" s="6">
        <v>238000</v>
      </c>
      <c r="D922" s="6">
        <v>238000</v>
      </c>
      <c r="E922" s="6">
        <v>203000</v>
      </c>
      <c r="F922" s="6">
        <f t="shared" si="82"/>
        <v>0</v>
      </c>
      <c r="G922" s="6">
        <f t="shared" si="82"/>
        <v>35000</v>
      </c>
    </row>
    <row r="923" spans="1:7" x14ac:dyDescent="0.25">
      <c r="A923" s="2" t="s">
        <v>35</v>
      </c>
      <c r="B923" s="4">
        <v>50103010</v>
      </c>
      <c r="C923" s="6">
        <v>1878362</v>
      </c>
      <c r="D923" s="6">
        <v>1878362</v>
      </c>
      <c r="E923" s="6">
        <v>751725.97</v>
      </c>
      <c r="F923" s="6">
        <f t="shared" si="82"/>
        <v>0</v>
      </c>
      <c r="G923" s="6">
        <f t="shared" si="82"/>
        <v>1126636.03</v>
      </c>
    </row>
    <row r="924" spans="1:7" x14ac:dyDescent="0.25">
      <c r="A924" s="2" t="s">
        <v>36</v>
      </c>
      <c r="B924" s="4">
        <v>50103020</v>
      </c>
      <c r="C924" s="6">
        <v>81600</v>
      </c>
      <c r="D924" s="6">
        <v>81600</v>
      </c>
      <c r="E924" s="6">
        <v>34800</v>
      </c>
      <c r="F924" s="6">
        <f t="shared" si="82"/>
        <v>0</v>
      </c>
      <c r="G924" s="6">
        <f t="shared" si="82"/>
        <v>46800</v>
      </c>
    </row>
    <row r="925" spans="1:7" x14ac:dyDescent="0.25">
      <c r="A925" s="2" t="s">
        <v>37</v>
      </c>
      <c r="B925" s="4">
        <v>50103030</v>
      </c>
      <c r="C925" s="6">
        <v>384982</v>
      </c>
      <c r="D925" s="6">
        <v>384982</v>
      </c>
      <c r="E925" s="6">
        <v>153437.98000000001</v>
      </c>
      <c r="F925" s="6">
        <f t="shared" si="82"/>
        <v>0</v>
      </c>
      <c r="G925" s="6">
        <f t="shared" si="82"/>
        <v>231544.02</v>
      </c>
    </row>
    <row r="926" spans="1:7" x14ac:dyDescent="0.25">
      <c r="A926" s="2" t="s">
        <v>38</v>
      </c>
      <c r="B926" s="4">
        <v>50103040</v>
      </c>
      <c r="C926" s="6">
        <v>40800</v>
      </c>
      <c r="D926" s="6">
        <v>40800</v>
      </c>
      <c r="E926" s="6">
        <v>17400</v>
      </c>
      <c r="F926" s="6">
        <f t="shared" si="82"/>
        <v>0</v>
      </c>
      <c r="G926" s="6">
        <f t="shared" si="82"/>
        <v>23400</v>
      </c>
    </row>
    <row r="927" spans="1:7" x14ac:dyDescent="0.25">
      <c r="A927" s="2" t="s">
        <v>173</v>
      </c>
      <c r="B927" s="4">
        <v>50104990</v>
      </c>
      <c r="C927" s="6">
        <v>170000</v>
      </c>
      <c r="D927" s="6">
        <v>170000</v>
      </c>
      <c r="E927" s="6">
        <v>0</v>
      </c>
      <c r="F927" s="6">
        <f t="shared" si="82"/>
        <v>0</v>
      </c>
      <c r="G927" s="6">
        <f t="shared" si="82"/>
        <v>170000</v>
      </c>
    </row>
    <row r="928" spans="1:7" x14ac:dyDescent="0.25">
      <c r="B928" s="4"/>
    </row>
    <row r="929" spans="1:7" s="3" customFormat="1" x14ac:dyDescent="0.25">
      <c r="A929" s="3" t="s">
        <v>40</v>
      </c>
      <c r="B929" s="5">
        <v>200</v>
      </c>
      <c r="C929" s="1">
        <v>5365632.6500000004</v>
      </c>
      <c r="D929" s="1">
        <v>4512692.6500000004</v>
      </c>
      <c r="E929" s="1">
        <v>2585217</v>
      </c>
      <c r="F929" s="1">
        <f t="shared" si="82"/>
        <v>852940</v>
      </c>
      <c r="G929" s="1">
        <f t="shared" si="82"/>
        <v>1927475.6500000004</v>
      </c>
    </row>
    <row r="930" spans="1:7" s="3" customFormat="1" x14ac:dyDescent="0.25">
      <c r="A930" s="3" t="s">
        <v>705</v>
      </c>
      <c r="B930" s="5"/>
      <c r="C930" s="1">
        <f>SUM(C931:C948)</f>
        <v>3000832.65</v>
      </c>
      <c r="D930" s="1">
        <f t="shared" ref="D930:G930" si="83">SUM(D931:D948)</f>
        <v>2356892.65</v>
      </c>
      <c r="E930" s="1">
        <f t="shared" si="83"/>
        <v>1173262.6000000001</v>
      </c>
      <c r="F930" s="1">
        <f t="shared" si="83"/>
        <v>643939.99999999988</v>
      </c>
      <c r="G930" s="1">
        <f t="shared" si="83"/>
        <v>1183630.05</v>
      </c>
    </row>
    <row r="931" spans="1:7" x14ac:dyDescent="0.25">
      <c r="A931" s="2" t="s">
        <v>56</v>
      </c>
      <c r="B931" s="4">
        <v>50201010</v>
      </c>
      <c r="C931" s="6">
        <v>175370</v>
      </c>
      <c r="D931" s="6">
        <v>175370</v>
      </c>
      <c r="E931" s="6">
        <v>162176</v>
      </c>
      <c r="F931" s="6">
        <f t="shared" si="82"/>
        <v>0</v>
      </c>
      <c r="G931" s="6">
        <f t="shared" si="82"/>
        <v>13194</v>
      </c>
    </row>
    <row r="932" spans="1:7" x14ac:dyDescent="0.25">
      <c r="A932" s="2" t="s">
        <v>57</v>
      </c>
      <c r="B932" s="4">
        <v>50202010</v>
      </c>
      <c r="C932" s="6">
        <v>200000</v>
      </c>
      <c r="D932" s="6">
        <v>150000</v>
      </c>
      <c r="E932" s="6">
        <v>66680</v>
      </c>
      <c r="F932" s="6">
        <f t="shared" si="82"/>
        <v>50000</v>
      </c>
      <c r="G932" s="6">
        <f t="shared" si="82"/>
        <v>83320</v>
      </c>
    </row>
    <row r="933" spans="1:7" x14ac:dyDescent="0.25">
      <c r="A933" s="2" t="s">
        <v>58</v>
      </c>
      <c r="B933" s="4">
        <v>50203010</v>
      </c>
      <c r="C933" s="6">
        <v>243036</v>
      </c>
      <c r="D933" s="6">
        <v>243036</v>
      </c>
      <c r="E933" s="6">
        <v>155845</v>
      </c>
      <c r="F933" s="6">
        <f t="shared" si="82"/>
        <v>0</v>
      </c>
      <c r="G933" s="6">
        <f t="shared" si="82"/>
        <v>87191</v>
      </c>
    </row>
    <row r="934" spans="1:7" x14ac:dyDescent="0.25">
      <c r="A934" s="2" t="s">
        <v>174</v>
      </c>
      <c r="B934" s="4">
        <v>50203020</v>
      </c>
      <c r="C934" s="6">
        <v>72000</v>
      </c>
      <c r="D934" s="6">
        <v>72000</v>
      </c>
      <c r="E934" s="6">
        <v>19375</v>
      </c>
      <c r="F934" s="6">
        <f t="shared" si="82"/>
        <v>0</v>
      </c>
      <c r="G934" s="6">
        <f t="shared" si="82"/>
        <v>52625</v>
      </c>
    </row>
    <row r="935" spans="1:7" x14ac:dyDescent="0.25">
      <c r="A935" s="2" t="s">
        <v>175</v>
      </c>
      <c r="B935" s="4">
        <v>50203020</v>
      </c>
      <c r="C935" s="6">
        <v>200000</v>
      </c>
      <c r="D935" s="6">
        <v>200000</v>
      </c>
      <c r="E935" s="6">
        <v>159975</v>
      </c>
      <c r="F935" s="6">
        <f t="shared" si="82"/>
        <v>0</v>
      </c>
      <c r="G935" s="6">
        <f t="shared" si="82"/>
        <v>40025</v>
      </c>
    </row>
    <row r="936" spans="1:7" x14ac:dyDescent="0.25">
      <c r="A936" s="2" t="s">
        <v>74</v>
      </c>
      <c r="B936" s="4">
        <v>50203090</v>
      </c>
      <c r="C936" s="6">
        <v>1049082.6499999999</v>
      </c>
      <c r="D936" s="6">
        <v>521082.65</v>
      </c>
      <c r="E936" s="6">
        <v>182107.6</v>
      </c>
      <c r="F936" s="6">
        <f t="shared" si="82"/>
        <v>527999.99999999988</v>
      </c>
      <c r="G936" s="6">
        <f t="shared" si="82"/>
        <v>338975.05000000005</v>
      </c>
    </row>
    <row r="937" spans="1:7" x14ac:dyDescent="0.25">
      <c r="A937" s="2" t="s">
        <v>61</v>
      </c>
      <c r="B937" s="4">
        <v>50203210</v>
      </c>
      <c r="C937" s="6">
        <v>165550</v>
      </c>
      <c r="D937" s="6">
        <v>165550</v>
      </c>
      <c r="E937" s="6">
        <v>159690</v>
      </c>
      <c r="F937" s="6">
        <f t="shared" si="82"/>
        <v>0</v>
      </c>
      <c r="G937" s="6">
        <f t="shared" si="82"/>
        <v>5860</v>
      </c>
    </row>
    <row r="938" spans="1:7" x14ac:dyDescent="0.25">
      <c r="A938" s="2" t="s">
        <v>113</v>
      </c>
      <c r="B938" s="4">
        <v>50203220</v>
      </c>
      <c r="C938" s="6">
        <v>90000</v>
      </c>
      <c r="D938" s="6">
        <v>90000</v>
      </c>
      <c r="E938" s="6">
        <v>0</v>
      </c>
      <c r="F938" s="6">
        <f t="shared" si="82"/>
        <v>0</v>
      </c>
      <c r="G938" s="6">
        <f t="shared" si="82"/>
        <v>90000</v>
      </c>
    </row>
    <row r="939" spans="1:7" x14ac:dyDescent="0.25">
      <c r="A939" s="2" t="s">
        <v>62</v>
      </c>
      <c r="B939" s="4">
        <v>50203990</v>
      </c>
      <c r="C939" s="6">
        <v>80700</v>
      </c>
      <c r="D939" s="6">
        <v>80700</v>
      </c>
      <c r="E939" s="6">
        <v>26550</v>
      </c>
      <c r="F939" s="6">
        <f t="shared" si="82"/>
        <v>0</v>
      </c>
      <c r="G939" s="6">
        <f t="shared" si="82"/>
        <v>54150</v>
      </c>
    </row>
    <row r="940" spans="1:7" x14ac:dyDescent="0.25">
      <c r="A940" s="2" t="s">
        <v>63</v>
      </c>
      <c r="B940" s="4">
        <v>50204010</v>
      </c>
      <c r="C940" s="6">
        <v>26000</v>
      </c>
      <c r="D940" s="6">
        <v>26000</v>
      </c>
      <c r="E940" s="6">
        <v>6400</v>
      </c>
      <c r="F940" s="6">
        <f t="shared" si="82"/>
        <v>0</v>
      </c>
      <c r="G940" s="6">
        <f t="shared" si="82"/>
        <v>19600</v>
      </c>
    </row>
    <row r="941" spans="1:7" x14ac:dyDescent="0.25">
      <c r="A941" s="2" t="s">
        <v>64</v>
      </c>
      <c r="B941" s="4">
        <v>50205010</v>
      </c>
      <c r="C941" s="6">
        <v>60000</v>
      </c>
      <c r="D941" s="6">
        <v>60000</v>
      </c>
      <c r="E941" s="6">
        <v>1439</v>
      </c>
      <c r="F941" s="6">
        <f t="shared" si="82"/>
        <v>0</v>
      </c>
      <c r="G941" s="6">
        <f t="shared" si="82"/>
        <v>58561</v>
      </c>
    </row>
    <row r="942" spans="1:7" x14ac:dyDescent="0.25">
      <c r="A942" s="2" t="s">
        <v>133</v>
      </c>
      <c r="B942" s="4">
        <v>50205020</v>
      </c>
      <c r="C942" s="6">
        <v>29880</v>
      </c>
      <c r="D942" s="6">
        <v>14940</v>
      </c>
      <c r="E942" s="6">
        <v>14940</v>
      </c>
      <c r="F942" s="6">
        <f t="shared" si="82"/>
        <v>14940</v>
      </c>
      <c r="G942" s="6">
        <f t="shared" si="82"/>
        <v>0</v>
      </c>
    </row>
    <row r="943" spans="1:7" x14ac:dyDescent="0.25">
      <c r="A943" s="2" t="s">
        <v>134</v>
      </c>
      <c r="B943" s="4">
        <v>50205020</v>
      </c>
      <c r="C943" s="6">
        <v>102000</v>
      </c>
      <c r="D943" s="6">
        <v>51000</v>
      </c>
      <c r="E943" s="6">
        <v>48000</v>
      </c>
      <c r="F943" s="6">
        <f t="shared" si="82"/>
        <v>51000</v>
      </c>
      <c r="G943" s="6">
        <f t="shared" si="82"/>
        <v>3000</v>
      </c>
    </row>
    <row r="944" spans="1:7" x14ac:dyDescent="0.25">
      <c r="A944" s="2" t="s">
        <v>67</v>
      </c>
      <c r="B944" s="4">
        <v>50213050</v>
      </c>
      <c r="C944" s="6">
        <v>20000</v>
      </c>
      <c r="D944" s="6">
        <v>20000</v>
      </c>
      <c r="E944" s="6">
        <v>19294</v>
      </c>
      <c r="F944" s="6">
        <f t="shared" si="82"/>
        <v>0</v>
      </c>
      <c r="G944" s="6">
        <f t="shared" si="82"/>
        <v>706</v>
      </c>
    </row>
    <row r="945" spans="1:7" x14ac:dyDescent="0.25">
      <c r="A945" s="2" t="s">
        <v>92</v>
      </c>
      <c r="B945" s="4">
        <v>50213210</v>
      </c>
      <c r="C945" s="6">
        <v>50714</v>
      </c>
      <c r="D945" s="6">
        <v>50714</v>
      </c>
      <c r="E945" s="6">
        <v>20900</v>
      </c>
      <c r="F945" s="6">
        <f t="shared" ref="F945:G1014" si="84">C945-D945</f>
        <v>0</v>
      </c>
      <c r="G945" s="6">
        <f t="shared" si="84"/>
        <v>29814</v>
      </c>
    </row>
    <row r="946" spans="1:7" x14ac:dyDescent="0.25">
      <c r="A946" s="2" t="s">
        <v>51</v>
      </c>
      <c r="B946" s="4">
        <v>50216020</v>
      </c>
      <c r="C946" s="6">
        <v>288500</v>
      </c>
      <c r="D946" s="6">
        <v>288500</v>
      </c>
      <c r="E946" s="6">
        <v>99891</v>
      </c>
      <c r="F946" s="6">
        <f t="shared" si="84"/>
        <v>0</v>
      </c>
      <c r="G946" s="6">
        <f t="shared" si="84"/>
        <v>188609</v>
      </c>
    </row>
    <row r="947" spans="1:7" x14ac:dyDescent="0.25">
      <c r="A947" s="2" t="s">
        <v>176</v>
      </c>
      <c r="B947" s="4">
        <v>50301040</v>
      </c>
      <c r="C947" s="6">
        <v>100000</v>
      </c>
      <c r="D947" s="6">
        <v>100000</v>
      </c>
      <c r="E947" s="6">
        <v>30000</v>
      </c>
      <c r="F947" s="6">
        <f t="shared" si="84"/>
        <v>0</v>
      </c>
      <c r="G947" s="6">
        <f t="shared" si="84"/>
        <v>70000</v>
      </c>
    </row>
    <row r="948" spans="1:7" x14ac:dyDescent="0.25">
      <c r="A948" s="2" t="s">
        <v>61</v>
      </c>
      <c r="B948" s="4">
        <v>50203210</v>
      </c>
      <c r="C948" s="6">
        <v>48000</v>
      </c>
      <c r="D948" s="6">
        <v>48000</v>
      </c>
      <c r="E948" s="6">
        <v>0</v>
      </c>
      <c r="F948" s="6">
        <f t="shared" si="84"/>
        <v>0</v>
      </c>
      <c r="G948" s="6">
        <f t="shared" si="84"/>
        <v>48000</v>
      </c>
    </row>
    <row r="949" spans="1:7" x14ac:dyDescent="0.25">
      <c r="B949" s="4"/>
    </row>
    <row r="950" spans="1:7" s="3" customFormat="1" x14ac:dyDescent="0.25">
      <c r="A950" s="3" t="s">
        <v>177</v>
      </c>
      <c r="B950" s="5"/>
      <c r="C950" s="1">
        <v>1164800</v>
      </c>
      <c r="D950" s="1">
        <v>1011200</v>
      </c>
      <c r="E950" s="1">
        <v>754595.95</v>
      </c>
      <c r="F950" s="1">
        <f t="shared" si="84"/>
        <v>153600</v>
      </c>
      <c r="G950" s="1">
        <f t="shared" si="84"/>
        <v>256604.05000000005</v>
      </c>
    </row>
    <row r="951" spans="1:7" x14ac:dyDescent="0.25">
      <c r="A951" s="2" t="s">
        <v>56</v>
      </c>
      <c r="B951" s="4">
        <v>50201010</v>
      </c>
      <c r="C951" s="6">
        <v>60000</v>
      </c>
      <c r="D951" s="6">
        <v>60000</v>
      </c>
      <c r="E951" s="6">
        <v>29880</v>
      </c>
      <c r="F951" s="6">
        <f t="shared" si="84"/>
        <v>0</v>
      </c>
      <c r="G951" s="6">
        <f t="shared" si="84"/>
        <v>30120</v>
      </c>
    </row>
    <row r="952" spans="1:7" x14ac:dyDescent="0.25">
      <c r="A952" s="2" t="s">
        <v>57</v>
      </c>
      <c r="B952" s="4">
        <v>50202010</v>
      </c>
      <c r="C952" s="6">
        <v>150000</v>
      </c>
      <c r="D952" s="6">
        <v>0</v>
      </c>
      <c r="E952" s="6">
        <v>0</v>
      </c>
      <c r="F952" s="6">
        <f t="shared" si="84"/>
        <v>150000</v>
      </c>
      <c r="G952" s="6">
        <f t="shared" si="84"/>
        <v>0</v>
      </c>
    </row>
    <row r="953" spans="1:7" x14ac:dyDescent="0.25">
      <c r="A953" s="2" t="s">
        <v>58</v>
      </c>
      <c r="B953" s="4">
        <v>50203010</v>
      </c>
      <c r="C953" s="6">
        <v>50000</v>
      </c>
      <c r="D953" s="6">
        <v>50000</v>
      </c>
      <c r="E953" s="6">
        <v>0</v>
      </c>
      <c r="F953" s="6">
        <f t="shared" si="84"/>
        <v>0</v>
      </c>
      <c r="G953" s="6">
        <f t="shared" si="84"/>
        <v>50000</v>
      </c>
    </row>
    <row r="954" spans="1:7" x14ac:dyDescent="0.25">
      <c r="A954" s="2" t="s">
        <v>74</v>
      </c>
      <c r="B954" s="4">
        <v>50203090</v>
      </c>
      <c r="C954" s="6">
        <v>15000</v>
      </c>
      <c r="D954" s="6">
        <v>15000</v>
      </c>
      <c r="E954" s="6">
        <v>14965.95</v>
      </c>
      <c r="F954" s="6">
        <f t="shared" si="84"/>
        <v>0</v>
      </c>
      <c r="G954" s="6">
        <f t="shared" si="84"/>
        <v>34.049999999999272</v>
      </c>
    </row>
    <row r="955" spans="1:7" x14ac:dyDescent="0.25">
      <c r="A955" s="2" t="s">
        <v>62</v>
      </c>
      <c r="B955" s="4">
        <v>50203990</v>
      </c>
      <c r="C955" s="6">
        <v>400650</v>
      </c>
      <c r="D955" s="6">
        <v>400650</v>
      </c>
      <c r="E955" s="6">
        <v>301000</v>
      </c>
      <c r="F955" s="6">
        <f t="shared" si="84"/>
        <v>0</v>
      </c>
      <c r="G955" s="6">
        <f t="shared" si="84"/>
        <v>99650</v>
      </c>
    </row>
    <row r="956" spans="1:7" x14ac:dyDescent="0.25">
      <c r="A956" s="2" t="s">
        <v>115</v>
      </c>
      <c r="B956" s="4">
        <v>50205020</v>
      </c>
      <c r="C956" s="6">
        <v>7200</v>
      </c>
      <c r="D956" s="6">
        <v>3600</v>
      </c>
      <c r="E956" s="6">
        <v>0</v>
      </c>
      <c r="F956" s="6">
        <f t="shared" si="84"/>
        <v>3600</v>
      </c>
      <c r="G956" s="6">
        <f t="shared" si="84"/>
        <v>3600</v>
      </c>
    </row>
    <row r="957" spans="1:7" x14ac:dyDescent="0.25">
      <c r="A957" s="2" t="s">
        <v>42</v>
      </c>
      <c r="B957" s="4">
        <v>50212990</v>
      </c>
      <c r="C957" s="6">
        <v>10000</v>
      </c>
      <c r="D957" s="6">
        <v>10000</v>
      </c>
      <c r="E957" s="6">
        <v>0</v>
      </c>
      <c r="F957" s="6">
        <f t="shared" si="84"/>
        <v>0</v>
      </c>
      <c r="G957" s="6">
        <f t="shared" si="84"/>
        <v>10000</v>
      </c>
    </row>
    <row r="958" spans="1:7" x14ac:dyDescent="0.25">
      <c r="A958" s="2" t="s">
        <v>178</v>
      </c>
      <c r="B958" s="4">
        <v>50213040</v>
      </c>
      <c r="C958" s="6">
        <v>20000</v>
      </c>
      <c r="D958" s="6">
        <v>20000</v>
      </c>
      <c r="E958" s="6">
        <v>0</v>
      </c>
      <c r="F958" s="6">
        <f t="shared" si="84"/>
        <v>0</v>
      </c>
      <c r="G958" s="6">
        <f t="shared" si="84"/>
        <v>20000</v>
      </c>
    </row>
    <row r="959" spans="1:7" x14ac:dyDescent="0.25">
      <c r="A959" s="2" t="s">
        <v>76</v>
      </c>
      <c r="B959" s="4">
        <v>50299030</v>
      </c>
      <c r="C959" s="6">
        <v>451950</v>
      </c>
      <c r="D959" s="6">
        <v>451950</v>
      </c>
      <c r="E959" s="6">
        <v>408750</v>
      </c>
      <c r="F959" s="6">
        <f t="shared" si="84"/>
        <v>0</v>
      </c>
      <c r="G959" s="6">
        <f t="shared" si="84"/>
        <v>43200</v>
      </c>
    </row>
    <row r="960" spans="1:7" x14ac:dyDescent="0.25">
      <c r="B960" s="4"/>
    </row>
    <row r="961" spans="1:7" s="3" customFormat="1" x14ac:dyDescent="0.25">
      <c r="A961" s="3" t="s">
        <v>179</v>
      </c>
      <c r="B961" s="5"/>
      <c r="C961" s="1">
        <v>1200000</v>
      </c>
      <c r="D961" s="1">
        <v>1144600</v>
      </c>
      <c r="E961" s="1">
        <v>657358.44999999995</v>
      </c>
      <c r="F961" s="1">
        <f t="shared" si="84"/>
        <v>55400</v>
      </c>
      <c r="G961" s="1">
        <f t="shared" si="84"/>
        <v>487241.55000000005</v>
      </c>
    </row>
    <row r="962" spans="1:7" x14ac:dyDescent="0.25">
      <c r="A962" s="2" t="s">
        <v>56</v>
      </c>
      <c r="B962" s="4">
        <v>50201010</v>
      </c>
      <c r="C962" s="6">
        <v>100000</v>
      </c>
      <c r="D962" s="6">
        <v>100000</v>
      </c>
      <c r="E962" s="6">
        <v>1660</v>
      </c>
      <c r="F962" s="6">
        <f t="shared" si="84"/>
        <v>0</v>
      </c>
      <c r="G962" s="6">
        <f t="shared" si="84"/>
        <v>98340</v>
      </c>
    </row>
    <row r="963" spans="1:7" x14ac:dyDescent="0.25">
      <c r="A963" s="2" t="s">
        <v>57</v>
      </c>
      <c r="B963" s="4">
        <v>50202010</v>
      </c>
      <c r="C963" s="6">
        <v>100000</v>
      </c>
      <c r="D963" s="6">
        <v>50000</v>
      </c>
      <c r="E963" s="6">
        <v>0</v>
      </c>
      <c r="F963" s="6">
        <f t="shared" si="84"/>
        <v>50000</v>
      </c>
      <c r="G963" s="6">
        <f t="shared" si="84"/>
        <v>50000</v>
      </c>
    </row>
    <row r="964" spans="1:7" x14ac:dyDescent="0.25">
      <c r="A964" s="2" t="s">
        <v>58</v>
      </c>
      <c r="B964" s="4">
        <v>50203010</v>
      </c>
      <c r="C964" s="6">
        <v>150000</v>
      </c>
      <c r="D964" s="6">
        <v>150000</v>
      </c>
      <c r="E964" s="6">
        <v>5265</v>
      </c>
      <c r="F964" s="6">
        <f t="shared" si="84"/>
        <v>0</v>
      </c>
      <c r="G964" s="6">
        <f t="shared" si="84"/>
        <v>144735</v>
      </c>
    </row>
    <row r="965" spans="1:7" x14ac:dyDescent="0.25">
      <c r="A965" s="2" t="s">
        <v>74</v>
      </c>
      <c r="B965" s="4">
        <v>50203090</v>
      </c>
      <c r="C965" s="6">
        <v>15000</v>
      </c>
      <c r="D965" s="6">
        <v>15000</v>
      </c>
      <c r="E965" s="6">
        <v>14978.45</v>
      </c>
      <c r="F965" s="6">
        <f t="shared" si="84"/>
        <v>0</v>
      </c>
      <c r="G965" s="6">
        <f t="shared" si="84"/>
        <v>21.549999999999272</v>
      </c>
    </row>
    <row r="966" spans="1:7" x14ac:dyDescent="0.25">
      <c r="A966" s="2" t="s">
        <v>61</v>
      </c>
      <c r="B966" s="4">
        <v>50203210</v>
      </c>
      <c r="C966" s="6">
        <v>110500</v>
      </c>
      <c r="D966" s="6">
        <v>110500</v>
      </c>
      <c r="E966" s="6">
        <v>107165</v>
      </c>
      <c r="F966" s="6">
        <f t="shared" si="84"/>
        <v>0</v>
      </c>
      <c r="G966" s="6">
        <f t="shared" si="84"/>
        <v>3335</v>
      </c>
    </row>
    <row r="967" spans="1:7" x14ac:dyDescent="0.25">
      <c r="A967" s="2" t="s">
        <v>62</v>
      </c>
      <c r="B967" s="4">
        <v>50203990</v>
      </c>
      <c r="C967" s="6">
        <v>125650</v>
      </c>
      <c r="D967" s="6">
        <v>125650</v>
      </c>
      <c r="E967" s="6">
        <v>80430</v>
      </c>
      <c r="F967" s="6">
        <f t="shared" si="84"/>
        <v>0</v>
      </c>
      <c r="G967" s="6">
        <f t="shared" si="84"/>
        <v>45220</v>
      </c>
    </row>
    <row r="968" spans="1:7" x14ac:dyDescent="0.25">
      <c r="A968" s="2" t="s">
        <v>134</v>
      </c>
      <c r="B968" s="4">
        <v>50205020</v>
      </c>
      <c r="C968" s="6">
        <v>10800</v>
      </c>
      <c r="D968" s="6">
        <v>5400</v>
      </c>
      <c r="E968" s="6">
        <v>0</v>
      </c>
      <c r="F968" s="6">
        <f t="shared" si="84"/>
        <v>5400</v>
      </c>
      <c r="G968" s="6">
        <f t="shared" si="84"/>
        <v>5400</v>
      </c>
    </row>
    <row r="969" spans="1:7" x14ac:dyDescent="0.25">
      <c r="A969" s="2" t="s">
        <v>99</v>
      </c>
      <c r="B969" s="4">
        <v>50299010</v>
      </c>
      <c r="C969" s="6">
        <v>100000</v>
      </c>
      <c r="D969" s="6">
        <v>100000</v>
      </c>
      <c r="E969" s="6">
        <v>94600</v>
      </c>
      <c r="F969" s="6">
        <f t="shared" si="84"/>
        <v>0</v>
      </c>
      <c r="G969" s="6">
        <f t="shared" si="84"/>
        <v>5400</v>
      </c>
    </row>
    <row r="970" spans="1:7" x14ac:dyDescent="0.25">
      <c r="A970" s="2" t="s">
        <v>75</v>
      </c>
      <c r="B970" s="4">
        <v>50299020</v>
      </c>
      <c r="C970" s="6">
        <v>200000</v>
      </c>
      <c r="D970" s="6">
        <v>200000</v>
      </c>
      <c r="E970" s="6">
        <v>164860</v>
      </c>
      <c r="F970" s="6">
        <f t="shared" si="84"/>
        <v>0</v>
      </c>
      <c r="G970" s="6">
        <f t="shared" si="84"/>
        <v>35140</v>
      </c>
    </row>
    <row r="971" spans="1:7" x14ac:dyDescent="0.25">
      <c r="A971" s="2" t="s">
        <v>76</v>
      </c>
      <c r="B971" s="4">
        <v>50299030</v>
      </c>
      <c r="C971" s="6">
        <v>188050</v>
      </c>
      <c r="D971" s="6">
        <v>188050</v>
      </c>
      <c r="E971" s="6">
        <v>113400</v>
      </c>
      <c r="F971" s="6">
        <f t="shared" si="84"/>
        <v>0</v>
      </c>
      <c r="G971" s="6">
        <f t="shared" si="84"/>
        <v>74650</v>
      </c>
    </row>
    <row r="972" spans="1:7" x14ac:dyDescent="0.25">
      <c r="A972" s="2" t="s">
        <v>70</v>
      </c>
      <c r="B972" s="4">
        <v>50299070</v>
      </c>
      <c r="C972" s="6">
        <v>100000</v>
      </c>
      <c r="D972" s="6">
        <v>100000</v>
      </c>
      <c r="E972" s="6">
        <v>75000</v>
      </c>
      <c r="F972" s="6">
        <f t="shared" si="84"/>
        <v>0</v>
      </c>
      <c r="G972" s="6">
        <f t="shared" si="84"/>
        <v>25000</v>
      </c>
    </row>
    <row r="973" spans="1:7" x14ac:dyDescent="0.25">
      <c r="B973" s="4"/>
    </row>
    <row r="974" spans="1:7" s="3" customFormat="1" x14ac:dyDescent="0.25">
      <c r="A974" s="3" t="s">
        <v>129</v>
      </c>
      <c r="B974" s="5">
        <v>300</v>
      </c>
      <c r="C974" s="1">
        <v>2000000</v>
      </c>
      <c r="D974" s="1">
        <v>2000000</v>
      </c>
      <c r="E974" s="1">
        <v>1760000</v>
      </c>
      <c r="F974" s="1">
        <f t="shared" si="84"/>
        <v>0</v>
      </c>
      <c r="G974" s="1">
        <f t="shared" si="84"/>
        <v>240000</v>
      </c>
    </row>
    <row r="975" spans="1:7" x14ac:dyDescent="0.25">
      <c r="A975" s="2" t="s">
        <v>130</v>
      </c>
      <c r="B975" s="4">
        <v>10706010</v>
      </c>
      <c r="C975" s="6">
        <v>2000000</v>
      </c>
      <c r="D975" s="6">
        <v>2000000</v>
      </c>
      <c r="E975" s="6">
        <v>1760000</v>
      </c>
      <c r="F975" s="6">
        <f t="shared" si="84"/>
        <v>0</v>
      </c>
      <c r="G975" s="6">
        <f t="shared" si="84"/>
        <v>240000</v>
      </c>
    </row>
    <row r="976" spans="1:7" x14ac:dyDescent="0.25">
      <c r="B976" s="4"/>
    </row>
    <row r="977" spans="1:7" x14ac:dyDescent="0.25">
      <c r="A977" s="3" t="s">
        <v>180</v>
      </c>
      <c r="B977" s="5">
        <v>1101</v>
      </c>
      <c r="C977" s="1">
        <v>20858054.350000001</v>
      </c>
      <c r="D977" s="1">
        <v>20362774.350000001</v>
      </c>
      <c r="E977" s="1">
        <v>6920922.3099999996</v>
      </c>
      <c r="F977" s="1">
        <f t="shared" si="84"/>
        <v>495280</v>
      </c>
      <c r="G977" s="1">
        <f t="shared" si="84"/>
        <v>13441852.040000003</v>
      </c>
    </row>
    <row r="978" spans="1:7" s="3" customFormat="1" x14ac:dyDescent="0.25">
      <c r="A978" s="3" t="s">
        <v>21</v>
      </c>
      <c r="B978" s="5">
        <v>100</v>
      </c>
      <c r="C978" s="1">
        <v>17692818</v>
      </c>
      <c r="D978" s="1">
        <v>17692818</v>
      </c>
      <c r="E978" s="1">
        <v>6402079.5199999996</v>
      </c>
      <c r="F978" s="1">
        <f t="shared" si="84"/>
        <v>0</v>
      </c>
      <c r="G978" s="1">
        <f t="shared" si="84"/>
        <v>11290738.48</v>
      </c>
    </row>
    <row r="979" spans="1:7" x14ac:dyDescent="0.25">
      <c r="A979" s="2" t="s">
        <v>22</v>
      </c>
      <c r="B979" s="4">
        <v>50101010</v>
      </c>
      <c r="C979" s="6">
        <v>12216336</v>
      </c>
      <c r="D979" s="6">
        <v>12216336</v>
      </c>
      <c r="E979" s="6">
        <v>4355260.53</v>
      </c>
      <c r="F979" s="6">
        <f t="shared" si="84"/>
        <v>0</v>
      </c>
      <c r="G979" s="6">
        <f t="shared" si="84"/>
        <v>7861075.4699999997</v>
      </c>
    </row>
    <row r="980" spans="1:7" x14ac:dyDescent="0.25">
      <c r="A980" s="2" t="s">
        <v>24</v>
      </c>
      <c r="B980" s="4">
        <v>50102010</v>
      </c>
      <c r="C980" s="6">
        <v>576000</v>
      </c>
      <c r="D980" s="6">
        <v>576000</v>
      </c>
      <c r="E980" s="6">
        <v>228000</v>
      </c>
      <c r="F980" s="6">
        <f t="shared" si="84"/>
        <v>0</v>
      </c>
      <c r="G980" s="6">
        <f t="shared" si="84"/>
        <v>348000</v>
      </c>
    </row>
    <row r="981" spans="1:7" x14ac:dyDescent="0.25">
      <c r="A981" s="2" t="s">
        <v>25</v>
      </c>
      <c r="B981" s="4">
        <v>50102020</v>
      </c>
      <c r="C981" s="6">
        <v>216000</v>
      </c>
      <c r="D981" s="6">
        <v>216000</v>
      </c>
      <c r="E981" s="6">
        <v>108000</v>
      </c>
      <c r="F981" s="6">
        <f t="shared" si="84"/>
        <v>0</v>
      </c>
      <c r="G981" s="6">
        <f t="shared" si="84"/>
        <v>108000</v>
      </c>
    </row>
    <row r="982" spans="1:7" x14ac:dyDescent="0.25">
      <c r="A982" s="2" t="s">
        <v>26</v>
      </c>
      <c r="B982" s="4">
        <v>50102030</v>
      </c>
      <c r="C982" s="6">
        <v>216000</v>
      </c>
      <c r="D982" s="6">
        <v>216000</v>
      </c>
      <c r="E982" s="6">
        <v>51000</v>
      </c>
      <c r="F982" s="6">
        <f t="shared" si="84"/>
        <v>0</v>
      </c>
      <c r="G982" s="6">
        <f t="shared" si="84"/>
        <v>165000</v>
      </c>
    </row>
    <row r="983" spans="1:7" x14ac:dyDescent="0.25">
      <c r="A983" s="2" t="s">
        <v>27</v>
      </c>
      <c r="B983" s="4">
        <v>50102040</v>
      </c>
      <c r="C983" s="6">
        <v>168000</v>
      </c>
      <c r="D983" s="6">
        <v>168000</v>
      </c>
      <c r="E983" s="6">
        <v>133000</v>
      </c>
      <c r="F983" s="6">
        <f t="shared" si="84"/>
        <v>0</v>
      </c>
      <c r="G983" s="6">
        <f t="shared" si="84"/>
        <v>35000</v>
      </c>
    </row>
    <row r="984" spans="1:7" x14ac:dyDescent="0.25">
      <c r="A984" s="2" t="s">
        <v>29</v>
      </c>
      <c r="B984" s="4">
        <v>50102120</v>
      </c>
      <c r="C984" s="6">
        <v>5000</v>
      </c>
      <c r="D984" s="6">
        <v>5000</v>
      </c>
      <c r="E984" s="6">
        <v>5000</v>
      </c>
      <c r="F984" s="6">
        <f t="shared" si="84"/>
        <v>0</v>
      </c>
      <c r="G984" s="6">
        <f t="shared" si="84"/>
        <v>0</v>
      </c>
    </row>
    <row r="985" spans="1:7" x14ac:dyDescent="0.25">
      <c r="A985" s="2" t="s">
        <v>31</v>
      </c>
      <c r="B985" s="4">
        <v>50102140</v>
      </c>
      <c r="C985" s="6">
        <v>1018028</v>
      </c>
      <c r="D985" s="6">
        <v>1018028</v>
      </c>
      <c r="E985" s="6">
        <v>0</v>
      </c>
      <c r="F985" s="6">
        <f t="shared" si="84"/>
        <v>0</v>
      </c>
      <c r="G985" s="6">
        <f t="shared" si="84"/>
        <v>1018028</v>
      </c>
    </row>
    <row r="986" spans="1:7" x14ac:dyDescent="0.25">
      <c r="A986" s="2" t="s">
        <v>32</v>
      </c>
      <c r="B986" s="4">
        <v>50102150</v>
      </c>
      <c r="C986" s="6">
        <v>120000</v>
      </c>
      <c r="D986" s="6">
        <v>120000</v>
      </c>
      <c r="E986" s="6">
        <v>0</v>
      </c>
      <c r="F986" s="6">
        <f t="shared" si="84"/>
        <v>0</v>
      </c>
      <c r="G986" s="6">
        <f t="shared" si="84"/>
        <v>120000</v>
      </c>
    </row>
    <row r="987" spans="1:7" x14ac:dyDescent="0.25">
      <c r="A987" s="2" t="s">
        <v>94</v>
      </c>
      <c r="B987" s="4">
        <v>50102990</v>
      </c>
      <c r="C987" s="6">
        <v>168000</v>
      </c>
      <c r="D987" s="6">
        <v>168000</v>
      </c>
      <c r="E987" s="6">
        <v>133000</v>
      </c>
      <c r="F987" s="6">
        <f t="shared" si="84"/>
        <v>0</v>
      </c>
      <c r="G987" s="6">
        <f t="shared" si="84"/>
        <v>35000</v>
      </c>
    </row>
    <row r="988" spans="1:7" x14ac:dyDescent="0.25">
      <c r="A988" s="2" t="s">
        <v>152</v>
      </c>
      <c r="B988" s="4">
        <v>50102990</v>
      </c>
      <c r="C988" s="6">
        <v>1018028</v>
      </c>
      <c r="D988" s="6">
        <v>1018028</v>
      </c>
      <c r="E988" s="6">
        <v>726250</v>
      </c>
      <c r="F988" s="6">
        <f t="shared" si="84"/>
        <v>0</v>
      </c>
      <c r="G988" s="6">
        <f t="shared" si="84"/>
        <v>291778</v>
      </c>
    </row>
    <row r="989" spans="1:7" x14ac:dyDescent="0.25">
      <c r="A989" s="2" t="s">
        <v>35</v>
      </c>
      <c r="B989" s="4">
        <v>50103010</v>
      </c>
      <c r="C989" s="6">
        <v>1465961</v>
      </c>
      <c r="D989" s="6">
        <v>1465961</v>
      </c>
      <c r="E989" s="6">
        <v>522631.26</v>
      </c>
      <c r="F989" s="6">
        <f t="shared" si="84"/>
        <v>0</v>
      </c>
      <c r="G989" s="6">
        <f t="shared" si="84"/>
        <v>943329.74</v>
      </c>
    </row>
    <row r="990" spans="1:7" x14ac:dyDescent="0.25">
      <c r="A990" s="2" t="s">
        <v>36</v>
      </c>
      <c r="B990" s="4">
        <v>50103020</v>
      </c>
      <c r="C990" s="6">
        <v>57600</v>
      </c>
      <c r="D990" s="6">
        <v>57600</v>
      </c>
      <c r="E990" s="6">
        <v>22800</v>
      </c>
      <c r="F990" s="6">
        <f t="shared" si="84"/>
        <v>0</v>
      </c>
      <c r="G990" s="6">
        <f t="shared" si="84"/>
        <v>34800</v>
      </c>
    </row>
    <row r="991" spans="1:7" x14ac:dyDescent="0.25">
      <c r="A991" s="2" t="s">
        <v>37</v>
      </c>
      <c r="B991" s="4">
        <v>50103030</v>
      </c>
      <c r="C991" s="6">
        <v>299065</v>
      </c>
      <c r="D991" s="6">
        <v>299065</v>
      </c>
      <c r="E991" s="6">
        <v>105737.73</v>
      </c>
      <c r="F991" s="6">
        <f t="shared" si="84"/>
        <v>0</v>
      </c>
      <c r="G991" s="6">
        <f t="shared" si="84"/>
        <v>193327.27000000002</v>
      </c>
    </row>
    <row r="992" spans="1:7" x14ac:dyDescent="0.25">
      <c r="A992" s="2" t="s">
        <v>38</v>
      </c>
      <c r="B992" s="4">
        <v>50103040</v>
      </c>
      <c r="C992" s="6">
        <v>28800</v>
      </c>
      <c r="D992" s="6">
        <v>28800</v>
      </c>
      <c r="E992" s="6">
        <v>11400</v>
      </c>
      <c r="F992" s="6">
        <f t="shared" si="84"/>
        <v>0</v>
      </c>
      <c r="G992" s="6">
        <f t="shared" si="84"/>
        <v>17400</v>
      </c>
    </row>
    <row r="993" spans="1:7" x14ac:dyDescent="0.25">
      <c r="A993" s="2" t="s">
        <v>96</v>
      </c>
      <c r="B993" s="4">
        <v>50104990</v>
      </c>
      <c r="C993" s="6">
        <v>120000</v>
      </c>
      <c r="D993" s="6">
        <v>120000</v>
      </c>
      <c r="E993" s="6">
        <v>0</v>
      </c>
      <c r="F993" s="6">
        <f t="shared" si="84"/>
        <v>0</v>
      </c>
      <c r="G993" s="6">
        <f t="shared" si="84"/>
        <v>120000</v>
      </c>
    </row>
    <row r="994" spans="1:7" x14ac:dyDescent="0.25">
      <c r="B994" s="4"/>
    </row>
    <row r="995" spans="1:7" s="3" customFormat="1" x14ac:dyDescent="0.25">
      <c r="A995" s="3" t="s">
        <v>40</v>
      </c>
      <c r="B995" s="5">
        <v>200</v>
      </c>
      <c r="C995" s="1">
        <v>3165236.35</v>
      </c>
      <c r="D995" s="1">
        <v>2669956.35</v>
      </c>
      <c r="E995" s="1">
        <v>518842.79</v>
      </c>
      <c r="F995" s="1">
        <f t="shared" si="84"/>
        <v>495280</v>
      </c>
      <c r="G995" s="1">
        <f t="shared" si="84"/>
        <v>2151113.56</v>
      </c>
    </row>
    <row r="996" spans="1:7" s="3" customFormat="1" x14ac:dyDescent="0.25">
      <c r="A996" s="3" t="s">
        <v>705</v>
      </c>
      <c r="B996" s="5"/>
      <c r="C996" s="1">
        <f>SUM(C997:C1011)</f>
        <v>1423736.35</v>
      </c>
      <c r="D996" s="1">
        <f t="shared" ref="D996:G996" si="85">SUM(D997:D1011)</f>
        <v>1033456.35</v>
      </c>
      <c r="E996" s="1">
        <f t="shared" si="85"/>
        <v>307238</v>
      </c>
      <c r="F996" s="1">
        <f t="shared" si="85"/>
        <v>390280</v>
      </c>
      <c r="G996" s="1">
        <f t="shared" si="85"/>
        <v>726218.35</v>
      </c>
    </row>
    <row r="997" spans="1:7" x14ac:dyDescent="0.25">
      <c r="A997" s="2" t="s">
        <v>56</v>
      </c>
      <c r="B997" s="4">
        <v>50201010</v>
      </c>
      <c r="C997" s="6">
        <v>95000</v>
      </c>
      <c r="D997" s="6">
        <v>95000</v>
      </c>
      <c r="E997" s="6">
        <v>90080</v>
      </c>
      <c r="F997" s="6">
        <f t="shared" si="84"/>
        <v>0</v>
      </c>
      <c r="G997" s="6">
        <f t="shared" si="84"/>
        <v>4920</v>
      </c>
    </row>
    <row r="998" spans="1:7" x14ac:dyDescent="0.25">
      <c r="A998" s="2" t="s">
        <v>57</v>
      </c>
      <c r="B998" s="4">
        <v>50202010</v>
      </c>
      <c r="C998" s="6">
        <v>96000</v>
      </c>
      <c r="D998" s="6">
        <v>96000</v>
      </c>
      <c r="E998" s="6">
        <v>46000</v>
      </c>
      <c r="F998" s="6">
        <f t="shared" si="84"/>
        <v>0</v>
      </c>
      <c r="G998" s="6">
        <f t="shared" si="84"/>
        <v>50000</v>
      </c>
    </row>
    <row r="999" spans="1:7" x14ac:dyDescent="0.25">
      <c r="A999" s="2" t="s">
        <v>58</v>
      </c>
      <c r="B999" s="4">
        <v>50203010</v>
      </c>
      <c r="C999" s="6">
        <v>170000</v>
      </c>
      <c r="D999" s="6">
        <v>170000</v>
      </c>
      <c r="E999" s="6">
        <v>0</v>
      </c>
      <c r="F999" s="6">
        <f t="shared" si="84"/>
        <v>0</v>
      </c>
      <c r="G999" s="6">
        <f t="shared" si="84"/>
        <v>170000</v>
      </c>
    </row>
    <row r="1000" spans="1:7" x14ac:dyDescent="0.25">
      <c r="A1000" s="2" t="s">
        <v>74</v>
      </c>
      <c r="B1000" s="4">
        <v>50203090</v>
      </c>
      <c r="C1000" s="6">
        <v>627986.35</v>
      </c>
      <c r="D1000" s="6">
        <v>297706.34999999998</v>
      </c>
      <c r="E1000" s="6">
        <v>114101</v>
      </c>
      <c r="F1000" s="6">
        <f t="shared" si="84"/>
        <v>330280</v>
      </c>
      <c r="G1000" s="6">
        <f t="shared" si="84"/>
        <v>183605.34999999998</v>
      </c>
    </row>
    <row r="1001" spans="1:7" x14ac:dyDescent="0.25">
      <c r="A1001" s="2" t="s">
        <v>61</v>
      </c>
      <c r="B1001" s="4">
        <v>50203210</v>
      </c>
      <c r="C1001" s="6">
        <v>138000</v>
      </c>
      <c r="D1001" s="6">
        <v>138000</v>
      </c>
      <c r="E1001" s="6">
        <v>0</v>
      </c>
      <c r="F1001" s="6">
        <f t="shared" si="84"/>
        <v>0</v>
      </c>
      <c r="G1001" s="6">
        <f t="shared" si="84"/>
        <v>138000</v>
      </c>
    </row>
    <row r="1002" spans="1:7" x14ac:dyDescent="0.25">
      <c r="A1002" s="2" t="s">
        <v>113</v>
      </c>
      <c r="B1002" s="4">
        <v>50203220</v>
      </c>
      <c r="C1002" s="6">
        <v>25850</v>
      </c>
      <c r="D1002" s="6">
        <v>25850</v>
      </c>
      <c r="E1002" s="6">
        <v>0</v>
      </c>
      <c r="F1002" s="6">
        <f t="shared" si="84"/>
        <v>0</v>
      </c>
      <c r="G1002" s="6">
        <f t="shared" si="84"/>
        <v>25850</v>
      </c>
    </row>
    <row r="1003" spans="1:7" x14ac:dyDescent="0.25">
      <c r="A1003" s="2" t="s">
        <v>62</v>
      </c>
      <c r="B1003" s="4">
        <v>50203990</v>
      </c>
      <c r="C1003" s="6">
        <v>60000</v>
      </c>
      <c r="D1003" s="6">
        <v>60000</v>
      </c>
      <c r="E1003" s="6">
        <v>0</v>
      </c>
      <c r="F1003" s="6">
        <f t="shared" si="84"/>
        <v>0</v>
      </c>
      <c r="G1003" s="6">
        <f t="shared" si="84"/>
        <v>60000</v>
      </c>
    </row>
    <row r="1004" spans="1:7" x14ac:dyDescent="0.25">
      <c r="A1004" s="2" t="s">
        <v>63</v>
      </c>
      <c r="B1004" s="4">
        <v>50204010</v>
      </c>
      <c r="C1004" s="6">
        <v>24000</v>
      </c>
      <c r="D1004" s="6">
        <v>18000</v>
      </c>
      <c r="E1004" s="6">
        <v>0</v>
      </c>
      <c r="F1004" s="6">
        <f t="shared" si="84"/>
        <v>6000</v>
      </c>
      <c r="G1004" s="6">
        <f t="shared" si="84"/>
        <v>18000</v>
      </c>
    </row>
    <row r="1005" spans="1:7" x14ac:dyDescent="0.25">
      <c r="A1005" s="2" t="s">
        <v>133</v>
      </c>
      <c r="B1005" s="4">
        <v>50205020</v>
      </c>
      <c r="C1005" s="6">
        <v>31200</v>
      </c>
      <c r="D1005" s="6">
        <v>31200</v>
      </c>
      <c r="E1005" s="6">
        <v>0</v>
      </c>
      <c r="F1005" s="6">
        <f t="shared" si="84"/>
        <v>0</v>
      </c>
      <c r="G1005" s="6">
        <f t="shared" si="84"/>
        <v>31200</v>
      </c>
    </row>
    <row r="1006" spans="1:7" x14ac:dyDescent="0.25">
      <c r="A1006" s="2" t="s">
        <v>134</v>
      </c>
      <c r="B1006" s="4">
        <v>50205020</v>
      </c>
      <c r="C1006" s="6">
        <v>108000</v>
      </c>
      <c r="D1006" s="6">
        <v>54000</v>
      </c>
      <c r="E1006" s="6">
        <v>51000</v>
      </c>
      <c r="F1006" s="6">
        <f t="shared" si="84"/>
        <v>54000</v>
      </c>
      <c r="G1006" s="6">
        <f t="shared" si="84"/>
        <v>3000</v>
      </c>
    </row>
    <row r="1007" spans="1:7" x14ac:dyDescent="0.25">
      <c r="A1007" s="2" t="s">
        <v>67</v>
      </c>
      <c r="B1007" s="4">
        <v>50213050</v>
      </c>
      <c r="C1007" s="6">
        <v>20000</v>
      </c>
      <c r="D1007" s="6">
        <v>20000</v>
      </c>
      <c r="E1007" s="6">
        <v>0</v>
      </c>
      <c r="F1007" s="6">
        <f t="shared" si="84"/>
        <v>0</v>
      </c>
      <c r="G1007" s="6">
        <f t="shared" si="84"/>
        <v>20000</v>
      </c>
    </row>
    <row r="1008" spans="1:7" x14ac:dyDescent="0.25">
      <c r="A1008" s="2" t="s">
        <v>181</v>
      </c>
      <c r="B1008" s="4">
        <v>50213070</v>
      </c>
      <c r="C1008" s="6">
        <v>10000</v>
      </c>
      <c r="D1008" s="6">
        <v>10000</v>
      </c>
      <c r="E1008" s="6">
        <v>0</v>
      </c>
      <c r="F1008" s="6">
        <f t="shared" si="84"/>
        <v>0</v>
      </c>
      <c r="G1008" s="6">
        <f t="shared" si="84"/>
        <v>10000</v>
      </c>
    </row>
    <row r="1009" spans="1:7" x14ac:dyDescent="0.25">
      <c r="A1009" s="2" t="s">
        <v>51</v>
      </c>
      <c r="B1009" s="4">
        <v>50216020</v>
      </c>
      <c r="C1009" s="6">
        <v>5000</v>
      </c>
      <c r="D1009" s="6">
        <v>5000</v>
      </c>
      <c r="E1009" s="6">
        <v>3375</v>
      </c>
      <c r="F1009" s="6">
        <f t="shared" si="84"/>
        <v>0</v>
      </c>
      <c r="G1009" s="6">
        <f t="shared" si="84"/>
        <v>1625</v>
      </c>
    </row>
    <row r="1010" spans="1:7" x14ac:dyDescent="0.25">
      <c r="A1010" s="2" t="s">
        <v>75</v>
      </c>
      <c r="B1010" s="4">
        <v>50299020</v>
      </c>
      <c r="C1010" s="6">
        <v>10000</v>
      </c>
      <c r="D1010" s="6">
        <v>10000</v>
      </c>
      <c r="E1010" s="6">
        <v>0</v>
      </c>
      <c r="F1010" s="6">
        <f t="shared" si="84"/>
        <v>0</v>
      </c>
      <c r="G1010" s="6">
        <f t="shared" si="84"/>
        <v>10000</v>
      </c>
    </row>
    <row r="1011" spans="1:7" x14ac:dyDescent="0.25">
      <c r="A1011" s="2" t="s">
        <v>163</v>
      </c>
      <c r="B1011" s="4">
        <v>50203010</v>
      </c>
      <c r="C1011" s="6">
        <v>2700</v>
      </c>
      <c r="D1011" s="6">
        <v>2700</v>
      </c>
      <c r="E1011" s="6">
        <v>2682</v>
      </c>
      <c r="F1011" s="6">
        <f t="shared" si="84"/>
        <v>0</v>
      </c>
      <c r="G1011" s="6">
        <f t="shared" si="84"/>
        <v>18</v>
      </c>
    </row>
    <row r="1012" spans="1:7" x14ac:dyDescent="0.25">
      <c r="B1012" s="4"/>
    </row>
    <row r="1013" spans="1:7" s="3" customFormat="1" x14ac:dyDescent="0.25">
      <c r="A1013" s="3" t="s">
        <v>182</v>
      </c>
      <c r="B1013" s="5"/>
      <c r="C1013" s="1">
        <v>340000</v>
      </c>
      <c r="D1013" s="1">
        <v>240000</v>
      </c>
      <c r="E1013" s="1">
        <v>67480</v>
      </c>
      <c r="F1013" s="1">
        <f t="shared" si="84"/>
        <v>100000</v>
      </c>
      <c r="G1013" s="1">
        <f t="shared" si="84"/>
        <v>172520</v>
      </c>
    </row>
    <row r="1014" spans="1:7" x14ac:dyDescent="0.25">
      <c r="A1014" s="2" t="s">
        <v>56</v>
      </c>
      <c r="B1014" s="4">
        <v>50201010</v>
      </c>
      <c r="C1014" s="6">
        <v>50000</v>
      </c>
      <c r="D1014" s="6">
        <v>50000</v>
      </c>
      <c r="E1014" s="6">
        <v>47480</v>
      </c>
      <c r="F1014" s="6">
        <f t="shared" si="84"/>
        <v>0</v>
      </c>
      <c r="G1014" s="6">
        <f t="shared" si="84"/>
        <v>2520</v>
      </c>
    </row>
    <row r="1015" spans="1:7" x14ac:dyDescent="0.25">
      <c r="A1015" s="2" t="s">
        <v>57</v>
      </c>
      <c r="B1015" s="4">
        <v>50202010</v>
      </c>
      <c r="C1015" s="6">
        <v>50000</v>
      </c>
      <c r="D1015" s="6">
        <v>50000</v>
      </c>
      <c r="E1015" s="6">
        <v>20000</v>
      </c>
      <c r="F1015" s="6">
        <f t="shared" ref="F1015:G1081" si="86">C1015-D1015</f>
        <v>0</v>
      </c>
      <c r="G1015" s="6">
        <f t="shared" si="86"/>
        <v>30000</v>
      </c>
    </row>
    <row r="1016" spans="1:7" x14ac:dyDescent="0.25">
      <c r="A1016" s="2" t="s">
        <v>58</v>
      </c>
      <c r="B1016" s="4">
        <v>50203010</v>
      </c>
      <c r="C1016" s="6">
        <v>10000</v>
      </c>
      <c r="D1016" s="6">
        <v>10000</v>
      </c>
      <c r="E1016" s="6">
        <v>0</v>
      </c>
      <c r="F1016" s="6">
        <f t="shared" si="86"/>
        <v>0</v>
      </c>
      <c r="G1016" s="6">
        <f t="shared" si="86"/>
        <v>10000</v>
      </c>
    </row>
    <row r="1017" spans="1:7" x14ac:dyDescent="0.25">
      <c r="A1017" s="2" t="s">
        <v>61</v>
      </c>
      <c r="B1017" s="4">
        <v>50203210</v>
      </c>
      <c r="C1017" s="6">
        <v>25000</v>
      </c>
      <c r="D1017" s="6">
        <v>25000</v>
      </c>
      <c r="E1017" s="6">
        <v>0</v>
      </c>
      <c r="F1017" s="6">
        <f t="shared" si="86"/>
        <v>0</v>
      </c>
      <c r="G1017" s="6">
        <f t="shared" si="86"/>
        <v>25000</v>
      </c>
    </row>
    <row r="1018" spans="1:7" x14ac:dyDescent="0.25">
      <c r="A1018" s="2" t="s">
        <v>62</v>
      </c>
      <c r="B1018" s="4">
        <v>50203990</v>
      </c>
      <c r="C1018" s="6">
        <v>5000</v>
      </c>
      <c r="D1018" s="6">
        <v>5000</v>
      </c>
      <c r="E1018" s="6">
        <v>0</v>
      </c>
      <c r="F1018" s="6">
        <f t="shared" si="86"/>
        <v>0</v>
      </c>
      <c r="G1018" s="6">
        <f t="shared" si="86"/>
        <v>5000</v>
      </c>
    </row>
    <row r="1019" spans="1:7" x14ac:dyDescent="0.25">
      <c r="A1019" s="2" t="s">
        <v>42</v>
      </c>
      <c r="B1019" s="4">
        <v>50212990</v>
      </c>
      <c r="C1019" s="6">
        <v>200000</v>
      </c>
      <c r="D1019" s="6">
        <v>100000</v>
      </c>
      <c r="E1019" s="6">
        <v>0</v>
      </c>
      <c r="F1019" s="6">
        <f t="shared" si="86"/>
        <v>100000</v>
      </c>
      <c r="G1019" s="6">
        <f t="shared" si="86"/>
        <v>100000</v>
      </c>
    </row>
    <row r="1020" spans="1:7" x14ac:dyDescent="0.25">
      <c r="B1020" s="4"/>
    </row>
    <row r="1021" spans="1:7" s="3" customFormat="1" x14ac:dyDescent="0.25">
      <c r="A1021" s="3" t="s">
        <v>183</v>
      </c>
      <c r="B1021" s="5" t="s">
        <v>10</v>
      </c>
      <c r="C1021" s="1">
        <v>380000</v>
      </c>
      <c r="D1021" s="1">
        <v>380000</v>
      </c>
      <c r="E1021" s="1">
        <v>64421.39</v>
      </c>
      <c r="F1021" s="1">
        <f t="shared" si="86"/>
        <v>0</v>
      </c>
      <c r="G1021" s="1">
        <f t="shared" si="86"/>
        <v>315578.61</v>
      </c>
    </row>
    <row r="1022" spans="1:7" x14ac:dyDescent="0.25">
      <c r="A1022" s="2" t="s">
        <v>56</v>
      </c>
      <c r="B1022" s="4">
        <v>50201010</v>
      </c>
      <c r="C1022" s="6">
        <v>25000</v>
      </c>
      <c r="D1022" s="6">
        <v>25000</v>
      </c>
      <c r="E1022" s="6">
        <v>0</v>
      </c>
      <c r="F1022" s="6">
        <f t="shared" si="86"/>
        <v>0</v>
      </c>
      <c r="G1022" s="6">
        <f t="shared" si="86"/>
        <v>25000</v>
      </c>
    </row>
    <row r="1023" spans="1:7" x14ac:dyDescent="0.25">
      <c r="A1023" s="2" t="s">
        <v>57</v>
      </c>
      <c r="B1023" s="4">
        <v>50202010</v>
      </c>
      <c r="C1023" s="6">
        <v>60000</v>
      </c>
      <c r="D1023" s="6">
        <v>60000</v>
      </c>
      <c r="E1023" s="6">
        <v>0</v>
      </c>
      <c r="F1023" s="6">
        <f t="shared" si="86"/>
        <v>0</v>
      </c>
      <c r="G1023" s="6">
        <f t="shared" si="86"/>
        <v>60000</v>
      </c>
    </row>
    <row r="1024" spans="1:7" x14ac:dyDescent="0.25">
      <c r="A1024" s="2" t="s">
        <v>58</v>
      </c>
      <c r="B1024" s="4">
        <v>50203010</v>
      </c>
      <c r="C1024" s="6">
        <v>75000</v>
      </c>
      <c r="D1024" s="6">
        <v>75000</v>
      </c>
      <c r="E1024" s="6">
        <v>0</v>
      </c>
      <c r="F1024" s="6">
        <f t="shared" si="86"/>
        <v>0</v>
      </c>
      <c r="G1024" s="6">
        <f t="shared" si="86"/>
        <v>75000</v>
      </c>
    </row>
    <row r="1025" spans="1:7" x14ac:dyDescent="0.25">
      <c r="A1025" s="2" t="s">
        <v>61</v>
      </c>
      <c r="B1025" s="4">
        <v>50203210</v>
      </c>
      <c r="C1025" s="6">
        <v>30000</v>
      </c>
      <c r="D1025" s="6">
        <v>30000</v>
      </c>
      <c r="E1025" s="6">
        <v>0</v>
      </c>
      <c r="F1025" s="6">
        <f t="shared" si="86"/>
        <v>0</v>
      </c>
      <c r="G1025" s="6">
        <f t="shared" si="86"/>
        <v>30000</v>
      </c>
    </row>
    <row r="1026" spans="1:7" x14ac:dyDescent="0.25">
      <c r="A1026" s="2" t="s">
        <v>113</v>
      </c>
      <c r="B1026" s="4">
        <v>50203220</v>
      </c>
      <c r="C1026" s="6">
        <v>20000</v>
      </c>
      <c r="D1026" s="6">
        <v>20000</v>
      </c>
      <c r="E1026" s="6">
        <v>0</v>
      </c>
      <c r="F1026" s="6">
        <f t="shared" si="86"/>
        <v>0</v>
      </c>
      <c r="G1026" s="6">
        <f t="shared" si="86"/>
        <v>20000</v>
      </c>
    </row>
    <row r="1027" spans="1:7" x14ac:dyDescent="0.25">
      <c r="A1027" s="2" t="s">
        <v>62</v>
      </c>
      <c r="B1027" s="4">
        <v>50203990</v>
      </c>
      <c r="C1027" s="6">
        <v>5000</v>
      </c>
      <c r="D1027" s="6">
        <v>5000</v>
      </c>
      <c r="E1027" s="6">
        <v>0</v>
      </c>
      <c r="F1027" s="6">
        <f t="shared" si="86"/>
        <v>0</v>
      </c>
      <c r="G1027" s="6">
        <f t="shared" si="86"/>
        <v>5000</v>
      </c>
    </row>
    <row r="1028" spans="1:7" x14ac:dyDescent="0.25">
      <c r="A1028" s="2" t="s">
        <v>42</v>
      </c>
      <c r="B1028" s="4">
        <v>50212990</v>
      </c>
      <c r="C1028" s="6">
        <v>165000</v>
      </c>
      <c r="D1028" s="6">
        <v>165000</v>
      </c>
      <c r="E1028" s="6">
        <v>64421.39</v>
      </c>
      <c r="F1028" s="6">
        <f t="shared" si="86"/>
        <v>0</v>
      </c>
      <c r="G1028" s="6">
        <f t="shared" si="86"/>
        <v>100578.61</v>
      </c>
    </row>
    <row r="1029" spans="1:7" x14ac:dyDescent="0.25">
      <c r="B1029" s="4"/>
    </row>
    <row r="1030" spans="1:7" s="3" customFormat="1" x14ac:dyDescent="0.25">
      <c r="A1030" s="3" t="s">
        <v>184</v>
      </c>
      <c r="B1030" s="5" t="s">
        <v>10</v>
      </c>
      <c r="C1030" s="1">
        <v>150000</v>
      </c>
      <c r="D1030" s="1">
        <v>145000</v>
      </c>
      <c r="E1030" s="1">
        <v>0</v>
      </c>
      <c r="F1030" s="1">
        <f t="shared" si="86"/>
        <v>5000</v>
      </c>
      <c r="G1030" s="1">
        <f t="shared" si="86"/>
        <v>145000</v>
      </c>
    </row>
    <row r="1031" spans="1:7" x14ac:dyDescent="0.25">
      <c r="A1031" s="2" t="s">
        <v>56</v>
      </c>
      <c r="B1031" s="4">
        <v>50201010</v>
      </c>
      <c r="C1031" s="6">
        <v>10000</v>
      </c>
      <c r="D1031" s="6">
        <v>5000</v>
      </c>
      <c r="E1031" s="6">
        <v>0</v>
      </c>
      <c r="F1031" s="6">
        <f t="shared" si="86"/>
        <v>5000</v>
      </c>
      <c r="G1031" s="6">
        <f t="shared" si="86"/>
        <v>5000</v>
      </c>
    </row>
    <row r="1032" spans="1:7" x14ac:dyDescent="0.25">
      <c r="A1032" s="2" t="s">
        <v>58</v>
      </c>
      <c r="B1032" s="4">
        <v>50203010</v>
      </c>
      <c r="C1032" s="6">
        <v>15000</v>
      </c>
      <c r="D1032" s="6">
        <v>15000</v>
      </c>
      <c r="E1032" s="6">
        <v>0</v>
      </c>
      <c r="F1032" s="6">
        <f t="shared" si="86"/>
        <v>0</v>
      </c>
      <c r="G1032" s="6">
        <f t="shared" si="86"/>
        <v>15000</v>
      </c>
    </row>
    <row r="1033" spans="1:7" x14ac:dyDescent="0.25">
      <c r="A1033" s="2" t="s">
        <v>61</v>
      </c>
      <c r="B1033" s="4">
        <v>50203210</v>
      </c>
      <c r="C1033" s="6">
        <v>10000</v>
      </c>
      <c r="D1033" s="6">
        <v>10000</v>
      </c>
      <c r="E1033" s="6">
        <v>0</v>
      </c>
      <c r="F1033" s="6">
        <f t="shared" si="86"/>
        <v>0</v>
      </c>
      <c r="G1033" s="6">
        <f t="shared" si="86"/>
        <v>10000</v>
      </c>
    </row>
    <row r="1034" spans="1:7" x14ac:dyDescent="0.25">
      <c r="A1034" s="2" t="s">
        <v>75</v>
      </c>
      <c r="B1034" s="4">
        <v>50299020</v>
      </c>
      <c r="C1034" s="6">
        <v>15000</v>
      </c>
      <c r="D1034" s="6">
        <v>15000</v>
      </c>
      <c r="E1034" s="6">
        <v>0</v>
      </c>
      <c r="F1034" s="6">
        <f t="shared" si="86"/>
        <v>0</v>
      </c>
      <c r="G1034" s="6">
        <f t="shared" si="86"/>
        <v>15000</v>
      </c>
    </row>
    <row r="1035" spans="1:7" x14ac:dyDescent="0.25">
      <c r="A1035" s="2" t="s">
        <v>76</v>
      </c>
      <c r="B1035" s="4">
        <v>50299030</v>
      </c>
      <c r="C1035" s="6">
        <v>100000</v>
      </c>
      <c r="D1035" s="6">
        <v>100000</v>
      </c>
      <c r="E1035" s="6">
        <v>0</v>
      </c>
      <c r="F1035" s="6">
        <f t="shared" si="86"/>
        <v>0</v>
      </c>
      <c r="G1035" s="6">
        <f t="shared" si="86"/>
        <v>100000</v>
      </c>
    </row>
    <row r="1036" spans="1:7" x14ac:dyDescent="0.25">
      <c r="B1036" s="4"/>
    </row>
    <row r="1037" spans="1:7" s="3" customFormat="1" x14ac:dyDescent="0.25">
      <c r="A1037" s="3" t="s">
        <v>185</v>
      </c>
      <c r="B1037" s="5" t="s">
        <v>10</v>
      </c>
      <c r="C1037" s="1">
        <v>871500</v>
      </c>
      <c r="D1037" s="1">
        <v>871500</v>
      </c>
      <c r="E1037" s="1">
        <v>79703.399999999994</v>
      </c>
      <c r="F1037" s="1">
        <f t="shared" si="86"/>
        <v>0</v>
      </c>
      <c r="G1037" s="1">
        <f t="shared" si="86"/>
        <v>791796.6</v>
      </c>
    </row>
    <row r="1038" spans="1:7" x14ac:dyDescent="0.25">
      <c r="A1038" s="2" t="s">
        <v>56</v>
      </c>
      <c r="B1038" s="4">
        <v>50201010</v>
      </c>
      <c r="C1038" s="6">
        <v>40000</v>
      </c>
      <c r="D1038" s="6">
        <v>40000</v>
      </c>
      <c r="E1038" s="6">
        <v>29200</v>
      </c>
      <c r="F1038" s="6">
        <f t="shared" si="86"/>
        <v>0</v>
      </c>
      <c r="G1038" s="6">
        <f t="shared" si="86"/>
        <v>10800</v>
      </c>
    </row>
    <row r="1039" spans="1:7" x14ac:dyDescent="0.25">
      <c r="A1039" s="2" t="s">
        <v>57</v>
      </c>
      <c r="B1039" s="4">
        <v>50202010</v>
      </c>
      <c r="C1039" s="6">
        <v>40000</v>
      </c>
      <c r="D1039" s="6">
        <v>40000</v>
      </c>
      <c r="E1039" s="6">
        <v>0</v>
      </c>
      <c r="F1039" s="6">
        <f t="shared" si="86"/>
        <v>0</v>
      </c>
      <c r="G1039" s="6">
        <f t="shared" si="86"/>
        <v>40000</v>
      </c>
    </row>
    <row r="1040" spans="1:7" x14ac:dyDescent="0.25">
      <c r="A1040" s="2" t="s">
        <v>58</v>
      </c>
      <c r="B1040" s="4">
        <v>50203010</v>
      </c>
      <c r="C1040" s="6">
        <v>238500</v>
      </c>
      <c r="D1040" s="6">
        <v>238500</v>
      </c>
      <c r="E1040" s="6">
        <v>0</v>
      </c>
      <c r="F1040" s="6">
        <f t="shared" si="86"/>
        <v>0</v>
      </c>
      <c r="G1040" s="6">
        <f t="shared" si="86"/>
        <v>238500</v>
      </c>
    </row>
    <row r="1041" spans="1:7" x14ac:dyDescent="0.25">
      <c r="A1041" s="2" t="s">
        <v>61</v>
      </c>
      <c r="B1041" s="4">
        <v>50203210</v>
      </c>
      <c r="C1041" s="6">
        <v>13000</v>
      </c>
      <c r="D1041" s="6">
        <v>13000</v>
      </c>
      <c r="E1041" s="6">
        <v>0</v>
      </c>
      <c r="F1041" s="6">
        <f t="shared" si="86"/>
        <v>0</v>
      </c>
      <c r="G1041" s="6">
        <f t="shared" si="86"/>
        <v>13000</v>
      </c>
    </row>
    <row r="1042" spans="1:7" x14ac:dyDescent="0.25">
      <c r="A1042" s="2" t="s">
        <v>113</v>
      </c>
      <c r="B1042" s="4">
        <v>50203220</v>
      </c>
      <c r="C1042" s="6">
        <v>8000</v>
      </c>
      <c r="D1042" s="6">
        <v>8000</v>
      </c>
      <c r="E1042" s="6">
        <v>0</v>
      </c>
      <c r="F1042" s="6">
        <f t="shared" si="86"/>
        <v>0</v>
      </c>
      <c r="G1042" s="6">
        <f t="shared" si="86"/>
        <v>8000</v>
      </c>
    </row>
    <row r="1043" spans="1:7" x14ac:dyDescent="0.25">
      <c r="A1043" s="2" t="s">
        <v>62</v>
      </c>
      <c r="B1043" s="4">
        <v>50203990</v>
      </c>
      <c r="C1043" s="6">
        <v>2000</v>
      </c>
      <c r="D1043" s="6">
        <v>2000</v>
      </c>
      <c r="E1043" s="6">
        <v>0</v>
      </c>
      <c r="F1043" s="6">
        <f t="shared" si="86"/>
        <v>0</v>
      </c>
      <c r="G1043" s="6">
        <f t="shared" si="86"/>
        <v>2000</v>
      </c>
    </row>
    <row r="1044" spans="1:7" x14ac:dyDescent="0.25">
      <c r="A1044" s="2" t="s">
        <v>42</v>
      </c>
      <c r="B1044" s="4">
        <v>50212990</v>
      </c>
      <c r="C1044" s="6">
        <v>330000</v>
      </c>
      <c r="D1044" s="6">
        <v>330000</v>
      </c>
      <c r="E1044" s="6">
        <v>50503.4</v>
      </c>
      <c r="F1044" s="6">
        <f t="shared" si="86"/>
        <v>0</v>
      </c>
      <c r="G1044" s="6">
        <f t="shared" si="86"/>
        <v>279496.59999999998</v>
      </c>
    </row>
    <row r="1045" spans="1:7" x14ac:dyDescent="0.25">
      <c r="A1045" s="2" t="s">
        <v>75</v>
      </c>
      <c r="B1045" s="4">
        <v>50299020</v>
      </c>
      <c r="C1045" s="6">
        <v>150000</v>
      </c>
      <c r="D1045" s="6">
        <v>150000</v>
      </c>
      <c r="E1045" s="6">
        <v>0</v>
      </c>
      <c r="F1045" s="6">
        <f t="shared" si="86"/>
        <v>0</v>
      </c>
      <c r="G1045" s="6">
        <f t="shared" si="86"/>
        <v>150000</v>
      </c>
    </row>
    <row r="1046" spans="1:7" x14ac:dyDescent="0.25">
      <c r="A1046" s="2" t="s">
        <v>76</v>
      </c>
      <c r="B1046" s="4">
        <v>50299030</v>
      </c>
      <c r="C1046" s="6">
        <v>50000</v>
      </c>
      <c r="D1046" s="6">
        <v>50000</v>
      </c>
      <c r="E1046" s="6">
        <v>0</v>
      </c>
      <c r="F1046" s="6">
        <f t="shared" si="86"/>
        <v>0</v>
      </c>
      <c r="G1046" s="6">
        <f t="shared" si="86"/>
        <v>50000</v>
      </c>
    </row>
    <row r="1047" spans="1:7" x14ac:dyDescent="0.25">
      <c r="B1047" s="4"/>
    </row>
    <row r="1048" spans="1:7" x14ac:dyDescent="0.25">
      <c r="A1048" s="3" t="s">
        <v>186</v>
      </c>
      <c r="B1048" s="5">
        <v>1111</v>
      </c>
      <c r="C1048" s="1">
        <v>1050000</v>
      </c>
      <c r="D1048" s="1">
        <v>1050000</v>
      </c>
      <c r="E1048" s="1">
        <v>761397.93</v>
      </c>
      <c r="F1048" s="1">
        <f t="shared" si="86"/>
        <v>0</v>
      </c>
      <c r="G1048" s="1">
        <f t="shared" si="86"/>
        <v>288602.06999999995</v>
      </c>
    </row>
    <row r="1049" spans="1:7" x14ac:dyDescent="0.25">
      <c r="A1049" s="3" t="s">
        <v>187</v>
      </c>
      <c r="B1049" s="4">
        <v>200</v>
      </c>
      <c r="C1049" s="6">
        <v>1050000</v>
      </c>
      <c r="D1049" s="6">
        <v>1050000</v>
      </c>
      <c r="E1049" s="6">
        <v>761397.93</v>
      </c>
      <c r="F1049" s="6">
        <f t="shared" si="86"/>
        <v>0</v>
      </c>
      <c r="G1049" s="6">
        <f t="shared" si="86"/>
        <v>288602.06999999995</v>
      </c>
    </row>
    <row r="1050" spans="1:7" x14ac:dyDescent="0.25">
      <c r="A1050" s="2" t="s">
        <v>188</v>
      </c>
      <c r="B1050" s="4">
        <v>50211020</v>
      </c>
      <c r="C1050" s="6">
        <v>1050000</v>
      </c>
      <c r="D1050" s="6">
        <v>1050000</v>
      </c>
      <c r="E1050" s="6">
        <v>761397.93</v>
      </c>
      <c r="F1050" s="6">
        <f t="shared" si="86"/>
        <v>0</v>
      </c>
      <c r="G1050" s="6">
        <f t="shared" si="86"/>
        <v>288602.06999999995</v>
      </c>
    </row>
    <row r="1051" spans="1:7" x14ac:dyDescent="0.25">
      <c r="B1051" s="4"/>
    </row>
    <row r="1052" spans="1:7" x14ac:dyDescent="0.25">
      <c r="A1052" s="3" t="s">
        <v>189</v>
      </c>
      <c r="B1052" s="5">
        <v>1131</v>
      </c>
      <c r="C1052" s="1">
        <v>11572830</v>
      </c>
      <c r="D1052" s="1">
        <v>11452830</v>
      </c>
      <c r="E1052" s="1">
        <v>3610525.43</v>
      </c>
      <c r="F1052" s="1">
        <f t="shared" si="86"/>
        <v>120000</v>
      </c>
      <c r="G1052" s="1">
        <f t="shared" si="86"/>
        <v>7842304.5700000003</v>
      </c>
    </row>
    <row r="1053" spans="1:7" s="3" customFormat="1" x14ac:dyDescent="0.25">
      <c r="A1053" s="3" t="s">
        <v>21</v>
      </c>
      <c r="B1053" s="5">
        <v>100</v>
      </c>
      <c r="C1053" s="1">
        <v>10760703</v>
      </c>
      <c r="D1053" s="1">
        <v>10760703</v>
      </c>
      <c r="E1053" s="1">
        <v>3285298.69</v>
      </c>
      <c r="F1053" s="1">
        <f t="shared" si="86"/>
        <v>0</v>
      </c>
      <c r="G1053" s="1">
        <f t="shared" si="86"/>
        <v>7475404.3100000005</v>
      </c>
    </row>
    <row r="1054" spans="1:7" x14ac:dyDescent="0.25">
      <c r="A1054" s="2" t="s">
        <v>22</v>
      </c>
      <c r="B1054" s="4">
        <v>50101010</v>
      </c>
      <c r="C1054" s="6">
        <v>7407252</v>
      </c>
      <c r="D1054" s="6">
        <v>7407252</v>
      </c>
      <c r="E1054" s="6">
        <v>2317783.09</v>
      </c>
      <c r="F1054" s="6">
        <f t="shared" si="86"/>
        <v>0</v>
      </c>
      <c r="G1054" s="6">
        <f t="shared" si="86"/>
        <v>5089468.91</v>
      </c>
    </row>
    <row r="1055" spans="1:7" x14ac:dyDescent="0.25">
      <c r="A1055" s="2" t="s">
        <v>24</v>
      </c>
      <c r="B1055" s="4">
        <v>50102010</v>
      </c>
      <c r="C1055" s="6">
        <v>288000</v>
      </c>
      <c r="D1055" s="6">
        <v>288000</v>
      </c>
      <c r="E1055" s="6">
        <v>97909.09</v>
      </c>
      <c r="F1055" s="6">
        <f t="shared" si="86"/>
        <v>0</v>
      </c>
      <c r="G1055" s="6">
        <f t="shared" si="86"/>
        <v>190090.91</v>
      </c>
    </row>
    <row r="1056" spans="1:7" x14ac:dyDescent="0.25">
      <c r="A1056" s="2" t="s">
        <v>25</v>
      </c>
      <c r="B1056" s="4">
        <v>50102020</v>
      </c>
      <c r="C1056" s="6">
        <v>216000</v>
      </c>
      <c r="D1056" s="6">
        <v>216000</v>
      </c>
      <c r="E1056" s="6">
        <v>47500</v>
      </c>
      <c r="F1056" s="6">
        <f t="shared" si="86"/>
        <v>0</v>
      </c>
      <c r="G1056" s="6">
        <f t="shared" si="86"/>
        <v>168500</v>
      </c>
    </row>
    <row r="1057" spans="1:7" x14ac:dyDescent="0.25">
      <c r="A1057" s="2" t="s">
        <v>26</v>
      </c>
      <c r="B1057" s="4">
        <v>50102030</v>
      </c>
      <c r="C1057" s="6">
        <v>216000</v>
      </c>
      <c r="D1057" s="6">
        <v>216000</v>
      </c>
      <c r="E1057" s="6">
        <v>0</v>
      </c>
      <c r="F1057" s="6">
        <f t="shared" si="86"/>
        <v>0</v>
      </c>
      <c r="G1057" s="6">
        <f t="shared" si="86"/>
        <v>216000</v>
      </c>
    </row>
    <row r="1058" spans="1:7" x14ac:dyDescent="0.25">
      <c r="A1058" s="2" t="s">
        <v>27</v>
      </c>
      <c r="B1058" s="4">
        <v>50102040</v>
      </c>
      <c r="C1058" s="6">
        <v>84000</v>
      </c>
      <c r="D1058" s="6">
        <v>84000</v>
      </c>
      <c r="E1058" s="6">
        <v>56000</v>
      </c>
      <c r="F1058" s="6">
        <f t="shared" si="86"/>
        <v>0</v>
      </c>
      <c r="G1058" s="6">
        <f t="shared" si="86"/>
        <v>28000</v>
      </c>
    </row>
    <row r="1059" spans="1:7" x14ac:dyDescent="0.25">
      <c r="A1059" s="2" t="s">
        <v>31</v>
      </c>
      <c r="B1059" s="4">
        <v>50102140</v>
      </c>
      <c r="C1059" s="6">
        <v>617271</v>
      </c>
      <c r="D1059" s="6">
        <v>617271</v>
      </c>
      <c r="E1059" s="6">
        <v>0</v>
      </c>
      <c r="F1059" s="6">
        <f t="shared" si="86"/>
        <v>0</v>
      </c>
      <c r="G1059" s="6">
        <f t="shared" si="86"/>
        <v>617271</v>
      </c>
    </row>
    <row r="1060" spans="1:7" x14ac:dyDescent="0.25">
      <c r="A1060" s="2" t="s">
        <v>32</v>
      </c>
      <c r="B1060" s="4">
        <v>50102150</v>
      </c>
      <c r="C1060" s="6">
        <v>60000</v>
      </c>
      <c r="D1060" s="6">
        <v>60000</v>
      </c>
      <c r="E1060" s="6">
        <v>0</v>
      </c>
      <c r="F1060" s="6">
        <f t="shared" si="86"/>
        <v>0</v>
      </c>
      <c r="G1060" s="6">
        <f t="shared" si="86"/>
        <v>60000</v>
      </c>
    </row>
    <row r="1061" spans="1:7" x14ac:dyDescent="0.25">
      <c r="A1061" s="2" t="s">
        <v>152</v>
      </c>
      <c r="B1061" s="4">
        <v>50102990</v>
      </c>
      <c r="C1061" s="6">
        <v>617271</v>
      </c>
      <c r="D1061" s="6">
        <v>617271</v>
      </c>
      <c r="E1061" s="6">
        <v>371302</v>
      </c>
      <c r="F1061" s="6">
        <f t="shared" si="86"/>
        <v>0</v>
      </c>
      <c r="G1061" s="6">
        <f t="shared" si="86"/>
        <v>245969</v>
      </c>
    </row>
    <row r="1062" spans="1:7" x14ac:dyDescent="0.25">
      <c r="A1062" s="2" t="s">
        <v>143</v>
      </c>
      <c r="B1062" s="4">
        <v>50102990</v>
      </c>
      <c r="C1062" s="6">
        <v>84000</v>
      </c>
      <c r="D1062" s="6">
        <v>84000</v>
      </c>
      <c r="E1062" s="6">
        <v>56000</v>
      </c>
      <c r="F1062" s="6">
        <f t="shared" si="86"/>
        <v>0</v>
      </c>
      <c r="G1062" s="6">
        <f t="shared" si="86"/>
        <v>28000</v>
      </c>
    </row>
    <row r="1063" spans="1:7" x14ac:dyDescent="0.25">
      <c r="A1063" s="2" t="s">
        <v>35</v>
      </c>
      <c r="B1063" s="4">
        <v>50103010</v>
      </c>
      <c r="C1063" s="6">
        <v>888871</v>
      </c>
      <c r="D1063" s="6">
        <v>888871</v>
      </c>
      <c r="E1063" s="6">
        <v>267039.59999999998</v>
      </c>
      <c r="F1063" s="6">
        <f t="shared" si="86"/>
        <v>0</v>
      </c>
      <c r="G1063" s="6">
        <f t="shared" si="86"/>
        <v>621831.4</v>
      </c>
    </row>
    <row r="1064" spans="1:7" x14ac:dyDescent="0.25">
      <c r="A1064" s="2" t="s">
        <v>36</v>
      </c>
      <c r="B1064" s="4">
        <v>50103020</v>
      </c>
      <c r="C1064" s="6">
        <v>28800</v>
      </c>
      <c r="D1064" s="6">
        <v>28800</v>
      </c>
      <c r="E1064" s="6">
        <v>8200</v>
      </c>
      <c r="F1064" s="6">
        <f t="shared" si="86"/>
        <v>0</v>
      </c>
      <c r="G1064" s="6">
        <f t="shared" si="86"/>
        <v>20600</v>
      </c>
    </row>
    <row r="1065" spans="1:7" x14ac:dyDescent="0.25">
      <c r="A1065" s="2" t="s">
        <v>37</v>
      </c>
      <c r="B1065" s="4">
        <v>50103030</v>
      </c>
      <c r="C1065" s="6">
        <v>178838</v>
      </c>
      <c r="D1065" s="6">
        <v>178838</v>
      </c>
      <c r="E1065" s="6">
        <v>58664.91</v>
      </c>
      <c r="F1065" s="6">
        <f t="shared" si="86"/>
        <v>0</v>
      </c>
      <c r="G1065" s="6">
        <f t="shared" si="86"/>
        <v>120173.09</v>
      </c>
    </row>
    <row r="1066" spans="1:7" x14ac:dyDescent="0.25">
      <c r="A1066" s="2" t="s">
        <v>38</v>
      </c>
      <c r="B1066" s="4">
        <v>50103040</v>
      </c>
      <c r="C1066" s="6">
        <v>14400</v>
      </c>
      <c r="D1066" s="6">
        <v>14400</v>
      </c>
      <c r="E1066" s="6">
        <v>4900</v>
      </c>
      <c r="F1066" s="6">
        <f t="shared" si="86"/>
        <v>0</v>
      </c>
      <c r="G1066" s="6">
        <f t="shared" si="86"/>
        <v>9500</v>
      </c>
    </row>
    <row r="1067" spans="1:7" x14ac:dyDescent="0.25">
      <c r="A1067" s="2" t="s">
        <v>173</v>
      </c>
      <c r="B1067" s="4">
        <v>50104990</v>
      </c>
      <c r="C1067" s="6">
        <v>60000</v>
      </c>
      <c r="D1067" s="6">
        <v>60000</v>
      </c>
      <c r="E1067" s="6">
        <v>0</v>
      </c>
      <c r="F1067" s="6">
        <f t="shared" si="86"/>
        <v>0</v>
      </c>
      <c r="G1067" s="6">
        <f t="shared" si="86"/>
        <v>60000</v>
      </c>
    </row>
    <row r="1068" spans="1:7" x14ac:dyDescent="0.25">
      <c r="B1068" s="4"/>
    </row>
    <row r="1069" spans="1:7" s="3" customFormat="1" x14ac:dyDescent="0.25">
      <c r="A1069" s="3" t="s">
        <v>40</v>
      </c>
      <c r="B1069" s="5">
        <v>200</v>
      </c>
      <c r="C1069" s="1">
        <v>812127</v>
      </c>
      <c r="D1069" s="1">
        <v>692127</v>
      </c>
      <c r="E1069" s="1">
        <v>325226.74</v>
      </c>
      <c r="F1069" s="1">
        <f t="shared" si="86"/>
        <v>120000</v>
      </c>
      <c r="G1069" s="1">
        <f t="shared" si="86"/>
        <v>366900.26</v>
      </c>
    </row>
    <row r="1070" spans="1:7" x14ac:dyDescent="0.25">
      <c r="A1070" s="2" t="s">
        <v>56</v>
      </c>
      <c r="B1070" s="4">
        <v>50201010</v>
      </c>
      <c r="C1070" s="6">
        <v>50000</v>
      </c>
      <c r="D1070" s="6">
        <v>50000</v>
      </c>
      <c r="E1070" s="6">
        <v>3720</v>
      </c>
      <c r="F1070" s="6">
        <f t="shared" si="86"/>
        <v>0</v>
      </c>
      <c r="G1070" s="6">
        <f t="shared" si="86"/>
        <v>46280</v>
      </c>
    </row>
    <row r="1071" spans="1:7" x14ac:dyDescent="0.25">
      <c r="A1071" s="2" t="s">
        <v>57</v>
      </c>
      <c r="B1071" s="4">
        <v>50202010</v>
      </c>
      <c r="C1071" s="6">
        <v>50000</v>
      </c>
      <c r="D1071" s="6">
        <v>50000</v>
      </c>
      <c r="E1071" s="6">
        <v>31000</v>
      </c>
      <c r="F1071" s="6">
        <f t="shared" si="86"/>
        <v>0</v>
      </c>
      <c r="G1071" s="6">
        <f t="shared" si="86"/>
        <v>19000</v>
      </c>
    </row>
    <row r="1072" spans="1:7" x14ac:dyDescent="0.25">
      <c r="A1072" s="2" t="s">
        <v>58</v>
      </c>
      <c r="B1072" s="4">
        <v>50203010</v>
      </c>
      <c r="C1072" s="6">
        <v>80000</v>
      </c>
      <c r="D1072" s="6">
        <v>80000</v>
      </c>
      <c r="E1072" s="6">
        <v>61519</v>
      </c>
      <c r="F1072" s="6">
        <f t="shared" si="86"/>
        <v>0</v>
      </c>
      <c r="G1072" s="6">
        <f t="shared" si="86"/>
        <v>18481</v>
      </c>
    </row>
    <row r="1073" spans="1:7" x14ac:dyDescent="0.25">
      <c r="A1073" s="2" t="s">
        <v>74</v>
      </c>
      <c r="B1073" s="4">
        <v>50203090</v>
      </c>
      <c r="C1073" s="6">
        <v>314160</v>
      </c>
      <c r="D1073" s="6">
        <v>314160</v>
      </c>
      <c r="E1073" s="6">
        <v>170127.2</v>
      </c>
      <c r="F1073" s="6">
        <f t="shared" si="86"/>
        <v>0</v>
      </c>
      <c r="G1073" s="6">
        <f t="shared" si="86"/>
        <v>144032.79999999999</v>
      </c>
    </row>
    <row r="1074" spans="1:7" x14ac:dyDescent="0.25">
      <c r="A1074" s="2" t="s">
        <v>61</v>
      </c>
      <c r="B1074" s="4">
        <v>50203210</v>
      </c>
      <c r="C1074" s="6">
        <v>21967</v>
      </c>
      <c r="D1074" s="6">
        <v>21967</v>
      </c>
      <c r="E1074" s="6">
        <v>17193</v>
      </c>
      <c r="F1074" s="6">
        <f t="shared" si="86"/>
        <v>0</v>
      </c>
      <c r="G1074" s="6">
        <f t="shared" si="86"/>
        <v>4774</v>
      </c>
    </row>
    <row r="1075" spans="1:7" x14ac:dyDescent="0.25">
      <c r="A1075" s="2" t="s">
        <v>62</v>
      </c>
      <c r="B1075" s="4">
        <v>50203990</v>
      </c>
      <c r="C1075" s="6">
        <v>20000</v>
      </c>
      <c r="D1075" s="6">
        <v>20000</v>
      </c>
      <c r="E1075" s="6">
        <v>0</v>
      </c>
      <c r="F1075" s="6">
        <f t="shared" si="86"/>
        <v>0</v>
      </c>
      <c r="G1075" s="6">
        <f t="shared" si="86"/>
        <v>20000</v>
      </c>
    </row>
    <row r="1076" spans="1:7" x14ac:dyDescent="0.25">
      <c r="A1076" s="2" t="s">
        <v>63</v>
      </c>
      <c r="B1076" s="4">
        <v>50204010</v>
      </c>
      <c r="C1076" s="6">
        <v>5000</v>
      </c>
      <c r="D1076" s="6">
        <v>5000</v>
      </c>
      <c r="E1076" s="6">
        <v>4800</v>
      </c>
      <c r="F1076" s="6">
        <f t="shared" si="86"/>
        <v>0</v>
      </c>
      <c r="G1076" s="6">
        <f t="shared" si="86"/>
        <v>200</v>
      </c>
    </row>
    <row r="1077" spans="1:7" x14ac:dyDescent="0.25">
      <c r="A1077" s="2" t="s">
        <v>64</v>
      </c>
      <c r="B1077" s="4">
        <v>50205010</v>
      </c>
      <c r="C1077" s="6">
        <v>5000</v>
      </c>
      <c r="D1077" s="6">
        <v>5000</v>
      </c>
      <c r="E1077" s="6">
        <v>1115</v>
      </c>
      <c r="F1077" s="6">
        <f t="shared" si="86"/>
        <v>0</v>
      </c>
      <c r="G1077" s="6">
        <f t="shared" si="86"/>
        <v>3885</v>
      </c>
    </row>
    <row r="1078" spans="1:7" x14ac:dyDescent="0.25">
      <c r="A1078" s="2" t="s">
        <v>134</v>
      </c>
      <c r="B1078" s="4">
        <v>50205020</v>
      </c>
      <c r="C1078" s="6">
        <v>96000</v>
      </c>
      <c r="D1078" s="6">
        <v>96000</v>
      </c>
      <c r="E1078" s="6">
        <v>21000</v>
      </c>
      <c r="F1078" s="6">
        <f t="shared" si="86"/>
        <v>0</v>
      </c>
      <c r="G1078" s="6">
        <f t="shared" si="86"/>
        <v>75000</v>
      </c>
    </row>
    <row r="1079" spans="1:7" x14ac:dyDescent="0.25">
      <c r="A1079" s="2" t="s">
        <v>155</v>
      </c>
      <c r="B1079" s="4">
        <v>50205020</v>
      </c>
      <c r="C1079" s="6">
        <v>30000</v>
      </c>
      <c r="D1079" s="6">
        <v>30000</v>
      </c>
      <c r="E1079" s="6">
        <v>14752.54</v>
      </c>
      <c r="F1079" s="6">
        <f t="shared" si="86"/>
        <v>0</v>
      </c>
      <c r="G1079" s="6">
        <f t="shared" si="86"/>
        <v>15247.46</v>
      </c>
    </row>
    <row r="1080" spans="1:7" x14ac:dyDescent="0.25">
      <c r="A1080" s="2" t="s">
        <v>67</v>
      </c>
      <c r="B1080" s="4">
        <v>50213050</v>
      </c>
      <c r="C1080" s="6">
        <v>20000</v>
      </c>
      <c r="D1080" s="6">
        <v>20000</v>
      </c>
      <c r="E1080" s="6">
        <v>0</v>
      </c>
      <c r="F1080" s="6">
        <f t="shared" si="86"/>
        <v>0</v>
      </c>
      <c r="G1080" s="6">
        <f t="shared" si="86"/>
        <v>20000</v>
      </c>
    </row>
    <row r="1081" spans="1:7" x14ac:dyDescent="0.25">
      <c r="A1081" s="2" t="s">
        <v>70</v>
      </c>
      <c r="B1081" s="4">
        <v>50299070</v>
      </c>
      <c r="C1081" s="6">
        <v>120000</v>
      </c>
      <c r="D1081" s="6">
        <v>0</v>
      </c>
      <c r="E1081" s="6">
        <v>0</v>
      </c>
      <c r="F1081" s="6">
        <f t="shared" si="86"/>
        <v>120000</v>
      </c>
      <c r="G1081" s="6">
        <f t="shared" si="86"/>
        <v>0</v>
      </c>
    </row>
    <row r="1082" spans="1:7" x14ac:dyDescent="0.25">
      <c r="B1082" s="4"/>
    </row>
    <row r="1083" spans="1:7" x14ac:dyDescent="0.25">
      <c r="A1083" s="3" t="s">
        <v>190</v>
      </c>
      <c r="B1083" s="5" t="s">
        <v>191</v>
      </c>
      <c r="C1083" s="1">
        <v>390857800</v>
      </c>
      <c r="D1083" s="1">
        <v>287045240</v>
      </c>
      <c r="E1083" s="1">
        <v>126361290.88</v>
      </c>
      <c r="F1083" s="1">
        <f t="shared" ref="F1083:G1170" si="87">C1083-D1083</f>
        <v>103812560</v>
      </c>
      <c r="G1083" s="1">
        <f t="shared" si="87"/>
        <v>160683949.12</v>
      </c>
    </row>
    <row r="1084" spans="1:7" s="3" customFormat="1" x14ac:dyDescent="0.25">
      <c r="A1084" s="3" t="s">
        <v>187</v>
      </c>
      <c r="B1084" s="5">
        <v>200</v>
      </c>
      <c r="C1084" s="1">
        <v>390857800</v>
      </c>
      <c r="D1084" s="1">
        <v>287045240</v>
      </c>
      <c r="E1084" s="1">
        <v>126361290.88</v>
      </c>
      <c r="F1084" s="1">
        <f t="shared" si="87"/>
        <v>103812560</v>
      </c>
      <c r="G1084" s="1">
        <f t="shared" si="87"/>
        <v>160683949.12</v>
      </c>
    </row>
    <row r="1085" spans="1:7" s="3" customFormat="1" x14ac:dyDescent="0.25">
      <c r="B1085" s="5"/>
      <c r="C1085" s="1"/>
      <c r="D1085" s="1"/>
      <c r="E1085" s="1"/>
      <c r="F1085" s="1"/>
      <c r="G1085" s="1"/>
    </row>
    <row r="1086" spans="1:7" x14ac:dyDescent="0.25">
      <c r="A1086" s="3" t="s">
        <v>192</v>
      </c>
      <c r="B1086" s="4"/>
    </row>
    <row r="1087" spans="1:7" x14ac:dyDescent="0.25">
      <c r="A1087" s="2" t="s">
        <v>193</v>
      </c>
      <c r="B1087" s="4">
        <v>50299080</v>
      </c>
      <c r="C1087" s="6">
        <v>2600000</v>
      </c>
      <c r="D1087" s="6">
        <v>2600000</v>
      </c>
      <c r="E1087" s="6">
        <v>1270960.17</v>
      </c>
      <c r="F1087" s="6">
        <f t="shared" si="87"/>
        <v>0</v>
      </c>
      <c r="G1087" s="6">
        <f t="shared" si="87"/>
        <v>1329039.83</v>
      </c>
    </row>
    <row r="1088" spans="1:7" x14ac:dyDescent="0.25">
      <c r="A1088" s="2" t="s">
        <v>194</v>
      </c>
      <c r="B1088" s="4">
        <v>50299080</v>
      </c>
      <c r="C1088" s="6">
        <v>400000</v>
      </c>
      <c r="D1088" s="6">
        <v>400000</v>
      </c>
      <c r="E1088" s="6">
        <v>0</v>
      </c>
      <c r="F1088" s="6">
        <f t="shared" si="87"/>
        <v>0</v>
      </c>
      <c r="G1088" s="6">
        <f t="shared" si="87"/>
        <v>400000</v>
      </c>
    </row>
    <row r="1089" spans="1:7" x14ac:dyDescent="0.25">
      <c r="A1089" s="2" t="s">
        <v>77</v>
      </c>
      <c r="B1089" s="4">
        <v>50299080</v>
      </c>
      <c r="C1089" s="6">
        <v>1000000</v>
      </c>
      <c r="D1089" s="6">
        <v>0</v>
      </c>
      <c r="E1089" s="6">
        <v>0</v>
      </c>
      <c r="F1089" s="6">
        <f>C1089-D1089</f>
        <v>1000000</v>
      </c>
      <c r="G1089" s="6">
        <f>D1089-E1089</f>
        <v>0</v>
      </c>
    </row>
    <row r="1090" spans="1:7" x14ac:dyDescent="0.25">
      <c r="B1090" s="4"/>
      <c r="C1090" s="1">
        <f>SUM(C1087:C1089)</f>
        <v>4000000</v>
      </c>
      <c r="D1090" s="1">
        <f>SUM(D1087:D1089)</f>
        <v>3000000</v>
      </c>
      <c r="E1090" s="1">
        <f>SUM(E1087:E1089)</f>
        <v>1270960.17</v>
      </c>
      <c r="F1090" s="1">
        <f>SUM(F1087:F1089)</f>
        <v>1000000</v>
      </c>
      <c r="G1090" s="1">
        <f>SUM(G1087:G1089)</f>
        <v>1729039.83</v>
      </c>
    </row>
    <row r="1091" spans="1:7" x14ac:dyDescent="0.25">
      <c r="B1091" s="4"/>
    </row>
    <row r="1092" spans="1:7" x14ac:dyDescent="0.25">
      <c r="A1092" s="3" t="s">
        <v>195</v>
      </c>
      <c r="B1092" s="4"/>
    </row>
    <row r="1093" spans="1:7" x14ac:dyDescent="0.25">
      <c r="A1093" s="2" t="s">
        <v>196</v>
      </c>
      <c r="B1093" s="4">
        <v>50299080</v>
      </c>
      <c r="C1093" s="6">
        <v>330000</v>
      </c>
      <c r="D1093" s="6">
        <v>0</v>
      </c>
      <c r="E1093" s="6">
        <v>0</v>
      </c>
      <c r="F1093" s="6">
        <f t="shared" si="87"/>
        <v>330000</v>
      </c>
      <c r="G1093" s="6">
        <f t="shared" si="87"/>
        <v>0</v>
      </c>
    </row>
    <row r="1094" spans="1:7" x14ac:dyDescent="0.25">
      <c r="A1094" s="2" t="s">
        <v>197</v>
      </c>
      <c r="B1094" s="4">
        <v>50299080</v>
      </c>
      <c r="C1094" s="6">
        <v>170000</v>
      </c>
      <c r="D1094" s="6">
        <v>170000</v>
      </c>
      <c r="E1094" s="6">
        <v>75600</v>
      </c>
      <c r="F1094" s="6">
        <f t="shared" si="87"/>
        <v>0</v>
      </c>
      <c r="G1094" s="6">
        <f t="shared" si="87"/>
        <v>94400</v>
      </c>
    </row>
    <row r="1095" spans="1:7" x14ac:dyDescent="0.25">
      <c r="A1095" s="2" t="s">
        <v>193</v>
      </c>
      <c r="B1095" s="4">
        <v>50299080</v>
      </c>
      <c r="C1095" s="6">
        <v>250000</v>
      </c>
      <c r="D1095" s="6">
        <v>250000</v>
      </c>
      <c r="E1095" s="6">
        <v>176275</v>
      </c>
      <c r="F1095" s="6">
        <f t="shared" si="87"/>
        <v>0</v>
      </c>
      <c r="G1095" s="6">
        <f t="shared" si="87"/>
        <v>73725</v>
      </c>
    </row>
    <row r="1096" spans="1:7" x14ac:dyDescent="0.25">
      <c r="A1096" s="2" t="s">
        <v>198</v>
      </c>
      <c r="B1096" s="4">
        <v>50299080</v>
      </c>
      <c r="C1096" s="6">
        <v>250000</v>
      </c>
      <c r="D1096" s="6">
        <v>202000</v>
      </c>
      <c r="E1096" s="6">
        <v>153178</v>
      </c>
      <c r="F1096" s="6">
        <f t="shared" si="87"/>
        <v>48000</v>
      </c>
      <c r="G1096" s="6">
        <f t="shared" si="87"/>
        <v>48822</v>
      </c>
    </row>
    <row r="1097" spans="1:7" x14ac:dyDescent="0.25">
      <c r="B1097" s="4"/>
      <c r="C1097" s="1">
        <f>SUM(C1093:C1096)</f>
        <v>1000000</v>
      </c>
      <c r="D1097" s="1">
        <f t="shared" ref="D1097:G1097" si="88">SUM(D1093:D1096)</f>
        <v>622000</v>
      </c>
      <c r="E1097" s="1">
        <f t="shared" si="88"/>
        <v>405053</v>
      </c>
      <c r="F1097" s="1">
        <f t="shared" si="88"/>
        <v>378000</v>
      </c>
      <c r="G1097" s="1">
        <f t="shared" si="88"/>
        <v>216947</v>
      </c>
    </row>
    <row r="1098" spans="1:7" x14ac:dyDescent="0.25">
      <c r="B1098" s="4"/>
    </row>
    <row r="1099" spans="1:7" x14ac:dyDescent="0.25">
      <c r="A1099" s="3" t="s">
        <v>199</v>
      </c>
      <c r="B1099" s="4"/>
    </row>
    <row r="1100" spans="1:7" x14ac:dyDescent="0.25">
      <c r="A1100" s="2" t="s">
        <v>200</v>
      </c>
      <c r="B1100" s="4">
        <v>50299080</v>
      </c>
      <c r="C1100" s="6">
        <v>1000000</v>
      </c>
      <c r="D1100" s="6">
        <v>1000000</v>
      </c>
      <c r="E1100" s="6">
        <v>500000</v>
      </c>
      <c r="F1100" s="6">
        <f t="shared" si="87"/>
        <v>0</v>
      </c>
      <c r="G1100" s="6">
        <f t="shared" si="87"/>
        <v>500000</v>
      </c>
    </row>
    <row r="1101" spans="1:7" x14ac:dyDescent="0.25">
      <c r="A1101" s="2" t="s">
        <v>201</v>
      </c>
      <c r="B1101" s="4">
        <v>50299080</v>
      </c>
      <c r="C1101" s="6">
        <v>130000</v>
      </c>
      <c r="D1101" s="6">
        <v>130000</v>
      </c>
      <c r="E1101" s="6">
        <v>45837.2</v>
      </c>
      <c r="F1101" s="6">
        <f t="shared" si="87"/>
        <v>0</v>
      </c>
      <c r="G1101" s="6">
        <f t="shared" si="87"/>
        <v>84162.8</v>
      </c>
    </row>
    <row r="1102" spans="1:7" x14ac:dyDescent="0.25">
      <c r="A1102" s="2" t="s">
        <v>202</v>
      </c>
      <c r="B1102" s="4">
        <v>50299080</v>
      </c>
      <c r="C1102" s="6">
        <v>300000</v>
      </c>
      <c r="D1102" s="6">
        <v>300000</v>
      </c>
      <c r="E1102" s="6">
        <v>0</v>
      </c>
      <c r="F1102" s="6">
        <f t="shared" si="87"/>
        <v>0</v>
      </c>
      <c r="G1102" s="6">
        <f t="shared" si="87"/>
        <v>300000</v>
      </c>
    </row>
    <row r="1103" spans="1:7" x14ac:dyDescent="0.25">
      <c r="A1103" s="2" t="s">
        <v>203</v>
      </c>
      <c r="B1103" s="4">
        <v>50299080</v>
      </c>
      <c r="C1103" s="6">
        <v>1350000</v>
      </c>
      <c r="D1103" s="6">
        <v>1350000</v>
      </c>
      <c r="E1103" s="6">
        <v>0</v>
      </c>
      <c r="F1103" s="6">
        <f t="shared" si="87"/>
        <v>0</v>
      </c>
      <c r="G1103" s="6">
        <f t="shared" si="87"/>
        <v>1350000</v>
      </c>
    </row>
    <row r="1104" spans="1:7" x14ac:dyDescent="0.25">
      <c r="A1104" s="2" t="s">
        <v>204</v>
      </c>
      <c r="B1104" s="4">
        <v>50299080</v>
      </c>
      <c r="C1104" s="6">
        <v>100000</v>
      </c>
      <c r="D1104" s="6">
        <v>100000</v>
      </c>
      <c r="E1104" s="6">
        <v>0</v>
      </c>
      <c r="F1104" s="6">
        <f t="shared" si="87"/>
        <v>0</v>
      </c>
      <c r="G1104" s="6">
        <f t="shared" si="87"/>
        <v>100000</v>
      </c>
    </row>
    <row r="1105" spans="1:7" x14ac:dyDescent="0.25">
      <c r="A1105" s="2" t="s">
        <v>205</v>
      </c>
      <c r="B1105" s="4">
        <v>50299080</v>
      </c>
      <c r="C1105" s="6">
        <v>300000</v>
      </c>
      <c r="D1105" s="6">
        <v>300000</v>
      </c>
      <c r="E1105" s="6">
        <v>293370</v>
      </c>
      <c r="F1105" s="6">
        <f t="shared" si="87"/>
        <v>0</v>
      </c>
      <c r="G1105" s="6">
        <f t="shared" si="87"/>
        <v>6630</v>
      </c>
    </row>
    <row r="1106" spans="1:7" x14ac:dyDescent="0.25">
      <c r="A1106" s="2" t="s">
        <v>206</v>
      </c>
      <c r="B1106" s="4">
        <v>50299080</v>
      </c>
      <c r="C1106" s="6">
        <v>1422000</v>
      </c>
      <c r="D1106" s="6">
        <v>1422000</v>
      </c>
      <c r="E1106" s="6">
        <v>906480</v>
      </c>
      <c r="F1106" s="6">
        <f t="shared" si="87"/>
        <v>0</v>
      </c>
      <c r="G1106" s="6">
        <f t="shared" si="87"/>
        <v>515520</v>
      </c>
    </row>
    <row r="1107" spans="1:7" x14ac:dyDescent="0.25">
      <c r="B1107" s="4"/>
      <c r="C1107" s="1">
        <f>SUM(C1100:C1106)</f>
        <v>4602000</v>
      </c>
      <c r="D1107" s="1">
        <f t="shared" ref="D1107:G1107" si="89">SUM(D1100:D1106)</f>
        <v>4602000</v>
      </c>
      <c r="E1107" s="1">
        <f t="shared" si="89"/>
        <v>1745687.2</v>
      </c>
      <c r="F1107" s="1">
        <f t="shared" si="89"/>
        <v>0</v>
      </c>
      <c r="G1107" s="1">
        <f t="shared" si="89"/>
        <v>2856312.8</v>
      </c>
    </row>
    <row r="1108" spans="1:7" x14ac:dyDescent="0.25">
      <c r="B1108" s="4"/>
    </row>
    <row r="1109" spans="1:7" x14ac:dyDescent="0.25">
      <c r="A1109" s="3" t="s">
        <v>207</v>
      </c>
      <c r="B1109" s="4"/>
    </row>
    <row r="1110" spans="1:7" x14ac:dyDescent="0.25">
      <c r="A1110" s="2" t="s">
        <v>206</v>
      </c>
      <c r="B1110" s="4">
        <v>50299080</v>
      </c>
      <c r="C1110" s="6">
        <v>2000000</v>
      </c>
      <c r="D1110" s="6">
        <v>0</v>
      </c>
      <c r="E1110" s="6">
        <v>0</v>
      </c>
      <c r="F1110" s="6">
        <f t="shared" si="87"/>
        <v>2000000</v>
      </c>
      <c r="G1110" s="6">
        <f t="shared" si="87"/>
        <v>0</v>
      </c>
    </row>
    <row r="1111" spans="1:7" x14ac:dyDescent="0.25">
      <c r="B1111" s="4"/>
      <c r="C1111" s="1">
        <f>SUM(C1110)</f>
        <v>2000000</v>
      </c>
      <c r="D1111" s="1">
        <f t="shared" ref="D1111:G1111" si="90">SUM(D1110)</f>
        <v>0</v>
      </c>
      <c r="E1111" s="1">
        <f t="shared" si="90"/>
        <v>0</v>
      </c>
      <c r="F1111" s="1">
        <f t="shared" si="90"/>
        <v>2000000</v>
      </c>
      <c r="G1111" s="1">
        <f t="shared" si="90"/>
        <v>0</v>
      </c>
    </row>
    <row r="1112" spans="1:7" x14ac:dyDescent="0.25">
      <c r="B1112" s="4"/>
    </row>
    <row r="1113" spans="1:7" x14ac:dyDescent="0.25">
      <c r="A1113" s="3" t="s">
        <v>208</v>
      </c>
      <c r="B1113" s="4"/>
    </row>
    <row r="1114" spans="1:7" x14ac:dyDescent="0.25">
      <c r="A1114" s="2" t="s">
        <v>209</v>
      </c>
      <c r="B1114" s="4">
        <v>50299080</v>
      </c>
      <c r="C1114" s="6">
        <v>1000000</v>
      </c>
      <c r="D1114" s="6">
        <v>1000000</v>
      </c>
      <c r="E1114" s="6">
        <v>78600</v>
      </c>
      <c r="F1114" s="6">
        <f t="shared" si="87"/>
        <v>0</v>
      </c>
      <c r="G1114" s="6">
        <f t="shared" si="87"/>
        <v>921400</v>
      </c>
    </row>
    <row r="1115" spans="1:7" x14ac:dyDescent="0.25">
      <c r="A1115" s="2" t="s">
        <v>210</v>
      </c>
      <c r="B1115" s="4">
        <v>50299080</v>
      </c>
      <c r="C1115" s="6">
        <v>1000000</v>
      </c>
      <c r="D1115" s="6">
        <v>1000000</v>
      </c>
      <c r="E1115" s="6">
        <v>0</v>
      </c>
      <c r="F1115" s="6">
        <f t="shared" si="87"/>
        <v>0</v>
      </c>
      <c r="G1115" s="6">
        <f t="shared" si="87"/>
        <v>1000000</v>
      </c>
    </row>
    <row r="1116" spans="1:7" x14ac:dyDescent="0.25">
      <c r="A1116" s="2" t="s">
        <v>211</v>
      </c>
      <c r="B1116" s="4">
        <v>50299080</v>
      </c>
      <c r="C1116" s="6">
        <v>6000000</v>
      </c>
      <c r="D1116" s="6">
        <v>6000000</v>
      </c>
      <c r="E1116" s="6">
        <v>364000</v>
      </c>
      <c r="F1116" s="6">
        <f t="shared" si="87"/>
        <v>0</v>
      </c>
      <c r="G1116" s="6">
        <f t="shared" si="87"/>
        <v>5636000</v>
      </c>
    </row>
    <row r="1117" spans="1:7" x14ac:dyDescent="0.25">
      <c r="B1117" s="4"/>
      <c r="C1117" s="1">
        <f>SUM(C1114:C1116)</f>
        <v>8000000</v>
      </c>
      <c r="D1117" s="1">
        <f t="shared" ref="D1117:G1117" si="91">SUM(D1114:D1116)</f>
        <v>8000000</v>
      </c>
      <c r="E1117" s="1">
        <f t="shared" si="91"/>
        <v>442600</v>
      </c>
      <c r="F1117" s="1">
        <f t="shared" si="91"/>
        <v>0</v>
      </c>
      <c r="G1117" s="1">
        <f t="shared" si="91"/>
        <v>7557400</v>
      </c>
    </row>
    <row r="1118" spans="1:7" x14ac:dyDescent="0.25">
      <c r="B1118" s="4"/>
    </row>
    <row r="1119" spans="1:7" x14ac:dyDescent="0.25">
      <c r="A1119" s="3" t="s">
        <v>212</v>
      </c>
      <c r="B1119" s="4"/>
    </row>
    <row r="1120" spans="1:7" x14ac:dyDescent="0.25">
      <c r="A1120" s="2" t="s">
        <v>213</v>
      </c>
      <c r="B1120" s="4">
        <v>50299080</v>
      </c>
      <c r="C1120" s="6">
        <v>4000000</v>
      </c>
      <c r="D1120" s="6">
        <v>4000000</v>
      </c>
      <c r="E1120" s="6">
        <v>0</v>
      </c>
      <c r="F1120" s="6">
        <f t="shared" si="87"/>
        <v>0</v>
      </c>
      <c r="G1120" s="6">
        <f t="shared" si="87"/>
        <v>4000000</v>
      </c>
    </row>
    <row r="1121" spans="1:7" x14ac:dyDescent="0.25">
      <c r="A1121" s="2" t="s">
        <v>214</v>
      </c>
      <c r="B1121" s="4">
        <v>50299080</v>
      </c>
      <c r="C1121" s="6">
        <v>4000000</v>
      </c>
      <c r="D1121" s="6">
        <v>4000000</v>
      </c>
      <c r="E1121" s="6">
        <v>200000</v>
      </c>
      <c r="F1121" s="6">
        <f t="shared" si="87"/>
        <v>0</v>
      </c>
      <c r="G1121" s="6">
        <f t="shared" si="87"/>
        <v>3800000</v>
      </c>
    </row>
    <row r="1122" spans="1:7" x14ac:dyDescent="0.25">
      <c r="A1122" s="2" t="s">
        <v>215</v>
      </c>
      <c r="B1122" s="4">
        <v>50299080</v>
      </c>
      <c r="C1122" s="6">
        <v>8000000</v>
      </c>
      <c r="D1122" s="6">
        <v>8000000</v>
      </c>
      <c r="E1122" s="6">
        <v>2000000</v>
      </c>
      <c r="F1122" s="6">
        <f t="shared" si="87"/>
        <v>0</v>
      </c>
      <c r="G1122" s="6">
        <f t="shared" si="87"/>
        <v>6000000</v>
      </c>
    </row>
    <row r="1123" spans="1:7" x14ac:dyDescent="0.25">
      <c r="A1123" s="2" t="s">
        <v>216</v>
      </c>
      <c r="B1123" s="4">
        <v>50299080</v>
      </c>
      <c r="C1123" s="6">
        <v>6000000</v>
      </c>
      <c r="D1123" s="6">
        <v>6000000</v>
      </c>
      <c r="E1123" s="6">
        <v>0</v>
      </c>
      <c r="F1123" s="6">
        <f t="shared" si="87"/>
        <v>0</v>
      </c>
      <c r="G1123" s="6">
        <f t="shared" si="87"/>
        <v>6000000</v>
      </c>
    </row>
    <row r="1124" spans="1:7" x14ac:dyDescent="0.25">
      <c r="A1124" s="2" t="s">
        <v>217</v>
      </c>
      <c r="B1124" s="4">
        <v>50299080</v>
      </c>
      <c r="C1124" s="6">
        <v>17500000</v>
      </c>
      <c r="D1124" s="6">
        <v>12000000</v>
      </c>
      <c r="E1124" s="6">
        <v>8286500</v>
      </c>
      <c r="F1124" s="6">
        <f t="shared" si="87"/>
        <v>5500000</v>
      </c>
      <c r="G1124" s="6">
        <f t="shared" si="87"/>
        <v>3713500</v>
      </c>
    </row>
    <row r="1125" spans="1:7" x14ac:dyDescent="0.25">
      <c r="A1125" s="2" t="s">
        <v>218</v>
      </c>
      <c r="B1125" s="4">
        <v>50299080</v>
      </c>
      <c r="C1125" s="6">
        <v>3000000</v>
      </c>
      <c r="D1125" s="6">
        <v>3000000</v>
      </c>
      <c r="E1125" s="6">
        <v>0</v>
      </c>
      <c r="F1125" s="6">
        <f t="shared" si="87"/>
        <v>0</v>
      </c>
      <c r="G1125" s="6">
        <f t="shared" si="87"/>
        <v>3000000</v>
      </c>
    </row>
    <row r="1126" spans="1:7" x14ac:dyDescent="0.25">
      <c r="B1126" s="4"/>
      <c r="C1126" s="1">
        <f>SUM(C1120:C1125)</f>
        <v>42500000</v>
      </c>
      <c r="D1126" s="1">
        <f t="shared" ref="D1126:G1126" si="92">SUM(D1120:D1125)</f>
        <v>37000000</v>
      </c>
      <c r="E1126" s="1">
        <f t="shared" si="92"/>
        <v>10486500</v>
      </c>
      <c r="F1126" s="1">
        <f t="shared" si="92"/>
        <v>5500000</v>
      </c>
      <c r="G1126" s="1">
        <f t="shared" si="92"/>
        <v>26513500</v>
      </c>
    </row>
    <row r="1127" spans="1:7" x14ac:dyDescent="0.25">
      <c r="B1127" s="4"/>
    </row>
    <row r="1128" spans="1:7" x14ac:dyDescent="0.25">
      <c r="A1128" s="3" t="s">
        <v>219</v>
      </c>
      <c r="B1128" s="4"/>
    </row>
    <row r="1129" spans="1:7" x14ac:dyDescent="0.25">
      <c r="A1129" s="2" t="s">
        <v>220</v>
      </c>
      <c r="B1129" s="4">
        <v>50299080</v>
      </c>
      <c r="C1129" s="6">
        <v>70000000</v>
      </c>
      <c r="D1129" s="6">
        <v>35000000</v>
      </c>
      <c r="E1129" s="6">
        <v>7719525.0099999998</v>
      </c>
      <c r="F1129" s="6">
        <f t="shared" si="87"/>
        <v>35000000</v>
      </c>
      <c r="G1129" s="6">
        <f t="shared" si="87"/>
        <v>27280474.990000002</v>
      </c>
    </row>
    <row r="1130" spans="1:7" x14ac:dyDescent="0.25">
      <c r="B1130" s="4"/>
      <c r="C1130" s="1">
        <f>SUM(C1129)</f>
        <v>70000000</v>
      </c>
      <c r="D1130" s="1">
        <f t="shared" ref="D1130:G1130" si="93">SUM(D1129)</f>
        <v>35000000</v>
      </c>
      <c r="E1130" s="1">
        <f t="shared" si="93"/>
        <v>7719525.0099999998</v>
      </c>
      <c r="F1130" s="1">
        <f t="shared" si="93"/>
        <v>35000000</v>
      </c>
      <c r="G1130" s="1">
        <f t="shared" si="93"/>
        <v>27280474.990000002</v>
      </c>
    </row>
    <row r="1131" spans="1:7" x14ac:dyDescent="0.25">
      <c r="B1131" s="4"/>
    </row>
    <row r="1132" spans="1:7" x14ac:dyDescent="0.25">
      <c r="A1132" s="3" t="s">
        <v>221</v>
      </c>
      <c r="B1132" s="4"/>
    </row>
    <row r="1133" spans="1:7" x14ac:dyDescent="0.25">
      <c r="A1133" s="2" t="s">
        <v>222</v>
      </c>
      <c r="B1133" s="4">
        <v>50203210</v>
      </c>
      <c r="C1133" s="6">
        <v>55000</v>
      </c>
      <c r="D1133" s="6">
        <v>55000</v>
      </c>
      <c r="E1133" s="6">
        <v>0</v>
      </c>
      <c r="F1133" s="6">
        <f t="shared" si="87"/>
        <v>0</v>
      </c>
      <c r="G1133" s="6">
        <f t="shared" si="87"/>
        <v>55000</v>
      </c>
    </row>
    <row r="1134" spans="1:7" x14ac:dyDescent="0.25">
      <c r="A1134" s="2" t="s">
        <v>223</v>
      </c>
      <c r="B1134" s="4">
        <v>50299080</v>
      </c>
      <c r="C1134" s="6">
        <v>2135000</v>
      </c>
      <c r="D1134" s="6">
        <v>2135000</v>
      </c>
      <c r="E1134" s="6">
        <v>1675200</v>
      </c>
      <c r="F1134" s="6">
        <f t="shared" si="87"/>
        <v>0</v>
      </c>
      <c r="G1134" s="6">
        <f t="shared" si="87"/>
        <v>459800</v>
      </c>
    </row>
    <row r="1135" spans="1:7" x14ac:dyDescent="0.25">
      <c r="A1135" s="2" t="s">
        <v>224</v>
      </c>
      <c r="B1135" s="4">
        <v>50299080</v>
      </c>
      <c r="C1135" s="6">
        <v>45000</v>
      </c>
      <c r="D1135" s="6">
        <v>45000</v>
      </c>
      <c r="E1135" s="6">
        <v>42775</v>
      </c>
      <c r="F1135" s="6">
        <f t="shared" si="87"/>
        <v>0</v>
      </c>
      <c r="G1135" s="6">
        <f t="shared" si="87"/>
        <v>2225</v>
      </c>
    </row>
    <row r="1136" spans="1:7" x14ac:dyDescent="0.25">
      <c r="A1136" s="2" t="s">
        <v>225</v>
      </c>
      <c r="B1136" s="4">
        <v>50299080</v>
      </c>
      <c r="C1136" s="6">
        <v>3815424</v>
      </c>
      <c r="D1136" s="6">
        <v>3815424</v>
      </c>
      <c r="E1136" s="6">
        <v>1628900</v>
      </c>
      <c r="F1136" s="6">
        <f t="shared" si="87"/>
        <v>0</v>
      </c>
      <c r="G1136" s="6">
        <f t="shared" si="87"/>
        <v>2186524</v>
      </c>
    </row>
    <row r="1137" spans="1:7" x14ac:dyDescent="0.25">
      <c r="A1137" s="2" t="s">
        <v>226</v>
      </c>
      <c r="B1137" s="4">
        <v>50299080</v>
      </c>
      <c r="C1137" s="6">
        <v>120000</v>
      </c>
      <c r="D1137" s="6">
        <v>120000</v>
      </c>
      <c r="E1137" s="6">
        <v>0</v>
      </c>
      <c r="F1137" s="6">
        <f t="shared" si="87"/>
        <v>0</v>
      </c>
      <c r="G1137" s="6">
        <f t="shared" si="87"/>
        <v>120000</v>
      </c>
    </row>
    <row r="1138" spans="1:7" x14ac:dyDescent="0.25">
      <c r="A1138" s="2" t="s">
        <v>227</v>
      </c>
      <c r="B1138" s="4">
        <v>50299080</v>
      </c>
      <c r="C1138" s="6">
        <v>811800</v>
      </c>
      <c r="D1138" s="6">
        <v>811800</v>
      </c>
      <c r="E1138" s="6">
        <v>804492</v>
      </c>
      <c r="F1138" s="6">
        <f t="shared" si="87"/>
        <v>0</v>
      </c>
      <c r="G1138" s="6">
        <f t="shared" si="87"/>
        <v>7308</v>
      </c>
    </row>
    <row r="1139" spans="1:7" x14ac:dyDescent="0.25">
      <c r="A1139" s="2" t="s">
        <v>228</v>
      </c>
      <c r="B1139" s="4">
        <v>50299080</v>
      </c>
      <c r="C1139" s="6">
        <v>1500000</v>
      </c>
      <c r="D1139" s="6">
        <v>1500000</v>
      </c>
      <c r="E1139" s="6">
        <v>997335</v>
      </c>
      <c r="F1139" s="6">
        <f t="shared" si="87"/>
        <v>0</v>
      </c>
      <c r="G1139" s="6">
        <f t="shared" si="87"/>
        <v>502665</v>
      </c>
    </row>
    <row r="1140" spans="1:7" x14ac:dyDescent="0.25">
      <c r="B1140" s="4"/>
      <c r="C1140" s="1">
        <f>SUM(C1133:C1139)</f>
        <v>8482224</v>
      </c>
      <c r="D1140" s="1">
        <f t="shared" ref="D1140:G1140" si="94">SUM(D1133:D1139)</f>
        <v>8482224</v>
      </c>
      <c r="E1140" s="1">
        <f t="shared" si="94"/>
        <v>5148702</v>
      </c>
      <c r="F1140" s="1">
        <f t="shared" si="94"/>
        <v>0</v>
      </c>
      <c r="G1140" s="1">
        <f t="shared" si="94"/>
        <v>3333522</v>
      </c>
    </row>
    <row r="1141" spans="1:7" x14ac:dyDescent="0.25">
      <c r="B1141" s="4"/>
    </row>
    <row r="1142" spans="1:7" x14ac:dyDescent="0.25">
      <c r="A1142" s="3" t="s">
        <v>229</v>
      </c>
      <c r="B1142" s="4"/>
    </row>
    <row r="1143" spans="1:7" x14ac:dyDescent="0.25">
      <c r="A1143" s="2" t="s">
        <v>77</v>
      </c>
      <c r="B1143" s="4">
        <v>50299080</v>
      </c>
      <c r="C1143" s="6">
        <v>600000</v>
      </c>
      <c r="D1143" s="6">
        <v>600000</v>
      </c>
      <c r="E1143" s="6">
        <v>340000</v>
      </c>
      <c r="F1143" s="6">
        <f t="shared" si="87"/>
        <v>0</v>
      </c>
      <c r="G1143" s="6">
        <f t="shared" si="87"/>
        <v>260000</v>
      </c>
    </row>
    <row r="1144" spans="1:7" x14ac:dyDescent="0.25">
      <c r="B1144" s="4"/>
      <c r="C1144" s="1">
        <f>SUM(C1143)</f>
        <v>600000</v>
      </c>
      <c r="D1144" s="1">
        <f t="shared" ref="D1144:G1144" si="95">SUM(D1143)</f>
        <v>600000</v>
      </c>
      <c r="E1144" s="1">
        <f t="shared" si="95"/>
        <v>340000</v>
      </c>
      <c r="F1144" s="1">
        <f t="shared" si="95"/>
        <v>0</v>
      </c>
      <c r="G1144" s="1">
        <f t="shared" si="95"/>
        <v>260000</v>
      </c>
    </row>
    <row r="1145" spans="1:7" x14ac:dyDescent="0.25">
      <c r="B1145" s="4"/>
    </row>
    <row r="1146" spans="1:7" x14ac:dyDescent="0.25">
      <c r="A1146" s="3" t="s">
        <v>230</v>
      </c>
      <c r="B1146" s="4"/>
    </row>
    <row r="1147" spans="1:7" x14ac:dyDescent="0.25">
      <c r="A1147" s="2" t="s">
        <v>77</v>
      </c>
      <c r="B1147" s="4">
        <v>50299080</v>
      </c>
      <c r="C1147" s="6">
        <v>360000</v>
      </c>
      <c r="D1147" s="6">
        <v>360000</v>
      </c>
      <c r="E1147" s="6">
        <v>0</v>
      </c>
      <c r="F1147" s="6">
        <f t="shared" si="87"/>
        <v>0</v>
      </c>
      <c r="G1147" s="6">
        <f t="shared" si="87"/>
        <v>360000</v>
      </c>
    </row>
    <row r="1148" spans="1:7" x14ac:dyDescent="0.25">
      <c r="A1148" s="2" t="s">
        <v>231</v>
      </c>
      <c r="B1148" s="4">
        <v>50299080</v>
      </c>
      <c r="C1148" s="6">
        <v>20000</v>
      </c>
      <c r="D1148" s="6">
        <v>20000</v>
      </c>
      <c r="E1148" s="6">
        <v>19655</v>
      </c>
      <c r="F1148" s="6">
        <f t="shared" si="87"/>
        <v>0</v>
      </c>
      <c r="G1148" s="6">
        <f t="shared" si="87"/>
        <v>345</v>
      </c>
    </row>
    <row r="1149" spans="1:7" x14ac:dyDescent="0.25">
      <c r="A1149" s="2" t="s">
        <v>232</v>
      </c>
      <c r="B1149" s="4">
        <v>50299080</v>
      </c>
      <c r="C1149" s="6">
        <v>487050</v>
      </c>
      <c r="D1149" s="6">
        <v>487050</v>
      </c>
      <c r="E1149" s="6">
        <v>0</v>
      </c>
      <c r="F1149" s="6">
        <f t="shared" si="87"/>
        <v>0</v>
      </c>
      <c r="G1149" s="6">
        <f t="shared" si="87"/>
        <v>487050</v>
      </c>
    </row>
    <row r="1150" spans="1:7" x14ac:dyDescent="0.25">
      <c r="A1150" s="2" t="s">
        <v>233</v>
      </c>
      <c r="B1150" s="4">
        <v>50299080</v>
      </c>
      <c r="C1150" s="6">
        <v>10000</v>
      </c>
      <c r="D1150" s="6">
        <v>10000</v>
      </c>
      <c r="E1150" s="6">
        <v>0</v>
      </c>
      <c r="F1150" s="6">
        <f t="shared" si="87"/>
        <v>0</v>
      </c>
      <c r="G1150" s="6">
        <f t="shared" si="87"/>
        <v>10000</v>
      </c>
    </row>
    <row r="1151" spans="1:7" x14ac:dyDescent="0.25">
      <c r="A1151" s="2" t="s">
        <v>226</v>
      </c>
      <c r="B1151" s="4">
        <v>50299080</v>
      </c>
      <c r="C1151" s="6">
        <v>107826</v>
      </c>
      <c r="D1151" s="6">
        <v>107826</v>
      </c>
      <c r="E1151" s="6">
        <v>65606</v>
      </c>
      <c r="F1151" s="6">
        <f t="shared" si="87"/>
        <v>0</v>
      </c>
      <c r="G1151" s="6">
        <f t="shared" si="87"/>
        <v>42220</v>
      </c>
    </row>
    <row r="1152" spans="1:7" x14ac:dyDescent="0.25">
      <c r="A1152" s="2" t="s">
        <v>197</v>
      </c>
      <c r="B1152" s="4">
        <v>50299080</v>
      </c>
      <c r="C1152" s="6">
        <v>5000</v>
      </c>
      <c r="D1152" s="6">
        <v>5000</v>
      </c>
      <c r="E1152" s="6">
        <v>0</v>
      </c>
      <c r="F1152" s="6">
        <f t="shared" si="87"/>
        <v>0</v>
      </c>
      <c r="G1152" s="6">
        <f t="shared" si="87"/>
        <v>5000</v>
      </c>
    </row>
    <row r="1153" spans="1:7" x14ac:dyDescent="0.25">
      <c r="A1153" s="2" t="s">
        <v>234</v>
      </c>
      <c r="B1153" s="4">
        <v>50299080</v>
      </c>
      <c r="C1153" s="6">
        <v>10000</v>
      </c>
      <c r="D1153" s="6">
        <v>10000</v>
      </c>
      <c r="E1153" s="6">
        <v>0</v>
      </c>
      <c r="F1153" s="6">
        <f t="shared" si="87"/>
        <v>0</v>
      </c>
      <c r="G1153" s="6">
        <f t="shared" si="87"/>
        <v>10000</v>
      </c>
    </row>
    <row r="1154" spans="1:7" x14ac:dyDescent="0.25">
      <c r="B1154" s="4"/>
      <c r="C1154" s="1">
        <f>SUM(C1147:C1153)</f>
        <v>999876</v>
      </c>
      <c r="D1154" s="1">
        <f t="shared" ref="D1154:G1154" si="96">SUM(D1147:D1153)</f>
        <v>999876</v>
      </c>
      <c r="E1154" s="1">
        <f t="shared" si="96"/>
        <v>85261</v>
      </c>
      <c r="F1154" s="1">
        <f t="shared" si="96"/>
        <v>0</v>
      </c>
      <c r="G1154" s="1">
        <f t="shared" si="96"/>
        <v>914615</v>
      </c>
    </row>
    <row r="1155" spans="1:7" x14ac:dyDescent="0.25">
      <c r="B1155" s="4"/>
    </row>
    <row r="1156" spans="1:7" x14ac:dyDescent="0.25">
      <c r="A1156" s="3" t="s">
        <v>235</v>
      </c>
      <c r="B1156" s="4"/>
    </row>
    <row r="1157" spans="1:7" x14ac:dyDescent="0.25">
      <c r="A1157" s="2" t="s">
        <v>200</v>
      </c>
      <c r="B1157" s="4">
        <v>50299080</v>
      </c>
      <c r="C1157" s="6">
        <v>900000</v>
      </c>
      <c r="D1157" s="6">
        <v>600000</v>
      </c>
      <c r="E1157" s="6">
        <v>0</v>
      </c>
      <c r="F1157" s="6">
        <f t="shared" si="87"/>
        <v>300000</v>
      </c>
      <c r="G1157" s="6">
        <f t="shared" si="87"/>
        <v>600000</v>
      </c>
    </row>
    <row r="1158" spans="1:7" x14ac:dyDescent="0.25">
      <c r="A1158" s="2" t="s">
        <v>236</v>
      </c>
      <c r="B1158" s="4">
        <v>50299080</v>
      </c>
      <c r="C1158" s="6">
        <v>30000</v>
      </c>
      <c r="D1158" s="6">
        <v>30000</v>
      </c>
      <c r="E1158" s="6">
        <v>27550</v>
      </c>
      <c r="F1158" s="6">
        <f t="shared" si="87"/>
        <v>0</v>
      </c>
      <c r="G1158" s="6">
        <f t="shared" si="87"/>
        <v>2450</v>
      </c>
    </row>
    <row r="1159" spans="1:7" x14ac:dyDescent="0.25">
      <c r="A1159" s="2" t="s">
        <v>225</v>
      </c>
      <c r="B1159" s="4">
        <v>50299080</v>
      </c>
      <c r="C1159" s="6">
        <v>50000</v>
      </c>
      <c r="D1159" s="6">
        <v>50000</v>
      </c>
      <c r="E1159" s="6">
        <v>0</v>
      </c>
      <c r="F1159" s="6">
        <f t="shared" si="87"/>
        <v>0</v>
      </c>
      <c r="G1159" s="6">
        <f t="shared" si="87"/>
        <v>50000</v>
      </c>
    </row>
    <row r="1160" spans="1:7" x14ac:dyDescent="0.25">
      <c r="A1160" s="2" t="s">
        <v>238</v>
      </c>
      <c r="B1160" s="4">
        <v>50299080</v>
      </c>
      <c r="C1160" s="6">
        <v>42900</v>
      </c>
      <c r="D1160" s="6">
        <v>42900</v>
      </c>
      <c r="E1160" s="6">
        <v>41850</v>
      </c>
      <c r="F1160" s="6">
        <f t="shared" si="87"/>
        <v>0</v>
      </c>
      <c r="G1160" s="6">
        <f t="shared" si="87"/>
        <v>1050</v>
      </c>
    </row>
    <row r="1161" spans="1:7" x14ac:dyDescent="0.25">
      <c r="A1161" s="2" t="s">
        <v>239</v>
      </c>
      <c r="B1161" s="4">
        <v>50299080</v>
      </c>
      <c r="C1161" s="6">
        <v>55000</v>
      </c>
      <c r="D1161" s="6">
        <v>55000</v>
      </c>
      <c r="E1161" s="6">
        <v>0</v>
      </c>
      <c r="F1161" s="6">
        <f t="shared" si="87"/>
        <v>0</v>
      </c>
      <c r="G1161" s="6">
        <f t="shared" si="87"/>
        <v>55000</v>
      </c>
    </row>
    <row r="1162" spans="1:7" x14ac:dyDescent="0.25">
      <c r="A1162" s="2" t="s">
        <v>197</v>
      </c>
      <c r="B1162" s="4">
        <v>50299080</v>
      </c>
      <c r="C1162" s="6">
        <v>840000</v>
      </c>
      <c r="D1162" s="6">
        <v>840000</v>
      </c>
      <c r="E1162" s="6">
        <v>812000</v>
      </c>
      <c r="F1162" s="6">
        <f t="shared" si="87"/>
        <v>0</v>
      </c>
      <c r="G1162" s="6">
        <f t="shared" si="87"/>
        <v>28000</v>
      </c>
    </row>
    <row r="1163" spans="1:7" x14ac:dyDescent="0.25">
      <c r="B1163" s="4"/>
      <c r="C1163" s="1">
        <f>SUM(C1157:C1162)</f>
        <v>1917900</v>
      </c>
      <c r="D1163" s="1">
        <f>SUM(D1157:D1162)</f>
        <v>1617900</v>
      </c>
      <c r="E1163" s="1">
        <f>SUM(E1157:E1162)</f>
        <v>881400</v>
      </c>
      <c r="F1163" s="1">
        <f>SUM(F1157:F1162)</f>
        <v>300000</v>
      </c>
      <c r="G1163" s="1">
        <f>SUM(G1157:G1162)</f>
        <v>736500</v>
      </c>
    </row>
    <row r="1164" spans="1:7" x14ac:dyDescent="0.25">
      <c r="B1164" s="4"/>
    </row>
    <row r="1165" spans="1:7" x14ac:dyDescent="0.25">
      <c r="A1165" s="3" t="s">
        <v>240</v>
      </c>
      <c r="B1165" s="4"/>
    </row>
    <row r="1166" spans="1:7" x14ac:dyDescent="0.25">
      <c r="A1166" s="2" t="s">
        <v>197</v>
      </c>
      <c r="B1166" s="4">
        <v>50299080</v>
      </c>
      <c r="C1166" s="6">
        <v>1000000</v>
      </c>
      <c r="D1166" s="6">
        <v>1000000</v>
      </c>
      <c r="E1166" s="6">
        <v>500000</v>
      </c>
      <c r="F1166" s="6">
        <f t="shared" si="87"/>
        <v>0</v>
      </c>
      <c r="G1166" s="6">
        <f t="shared" si="87"/>
        <v>500000</v>
      </c>
    </row>
    <row r="1167" spans="1:7" x14ac:dyDescent="0.25">
      <c r="B1167" s="4"/>
      <c r="C1167" s="1">
        <f>SUM(C1166)</f>
        <v>1000000</v>
      </c>
      <c r="D1167" s="1">
        <f t="shared" ref="D1167:G1167" si="97">SUM(D1166)</f>
        <v>1000000</v>
      </c>
      <c r="E1167" s="1">
        <f t="shared" si="97"/>
        <v>500000</v>
      </c>
      <c r="F1167" s="1">
        <f t="shared" si="97"/>
        <v>0</v>
      </c>
      <c r="G1167" s="1">
        <f t="shared" si="97"/>
        <v>500000</v>
      </c>
    </row>
    <row r="1168" spans="1:7" x14ac:dyDescent="0.25">
      <c r="B1168" s="4"/>
    </row>
    <row r="1169" spans="1:7" x14ac:dyDescent="0.25">
      <c r="A1169" s="3" t="s">
        <v>241</v>
      </c>
      <c r="B1169" s="4"/>
    </row>
    <row r="1170" spans="1:7" x14ac:dyDescent="0.25">
      <c r="A1170" s="2" t="s">
        <v>238</v>
      </c>
      <c r="B1170" s="4">
        <v>50299080</v>
      </c>
      <c r="C1170" s="6">
        <v>124000</v>
      </c>
      <c r="D1170" s="6">
        <v>124000</v>
      </c>
      <c r="E1170" s="6">
        <v>123900</v>
      </c>
      <c r="F1170" s="6">
        <f t="shared" si="87"/>
        <v>0</v>
      </c>
      <c r="G1170" s="6">
        <f t="shared" si="87"/>
        <v>100</v>
      </c>
    </row>
    <row r="1171" spans="1:7" x14ac:dyDescent="0.25">
      <c r="A1171" s="2" t="s">
        <v>242</v>
      </c>
      <c r="B1171" s="4">
        <v>50299080</v>
      </c>
      <c r="C1171" s="6">
        <v>10000</v>
      </c>
      <c r="D1171" s="6">
        <v>10000</v>
      </c>
      <c r="E1171" s="6">
        <v>0</v>
      </c>
      <c r="F1171" s="6">
        <f t="shared" ref="F1171:G1257" si="98">C1171-D1171</f>
        <v>0</v>
      </c>
      <c r="G1171" s="6">
        <f t="shared" si="98"/>
        <v>10000</v>
      </c>
    </row>
    <row r="1172" spans="1:7" x14ac:dyDescent="0.25">
      <c r="A1172" s="2" t="s">
        <v>204</v>
      </c>
      <c r="B1172" s="4">
        <v>50299080</v>
      </c>
      <c r="C1172" s="6">
        <v>20000</v>
      </c>
      <c r="D1172" s="6">
        <v>20000</v>
      </c>
      <c r="E1172" s="6">
        <v>0</v>
      </c>
      <c r="F1172" s="6">
        <f t="shared" si="98"/>
        <v>0</v>
      </c>
      <c r="G1172" s="6">
        <f t="shared" si="98"/>
        <v>20000</v>
      </c>
    </row>
    <row r="1173" spans="1:7" x14ac:dyDescent="0.25">
      <c r="A1173" s="2" t="s">
        <v>243</v>
      </c>
      <c r="B1173" s="4">
        <v>50299080</v>
      </c>
      <c r="C1173" s="6">
        <v>214000</v>
      </c>
      <c r="D1173" s="6">
        <v>214000</v>
      </c>
      <c r="E1173" s="6">
        <v>0</v>
      </c>
      <c r="F1173" s="6">
        <f t="shared" si="98"/>
        <v>0</v>
      </c>
      <c r="G1173" s="6">
        <f t="shared" si="98"/>
        <v>214000</v>
      </c>
    </row>
    <row r="1174" spans="1:7" x14ac:dyDescent="0.25">
      <c r="A1174" s="2" t="s">
        <v>244</v>
      </c>
      <c r="B1174" s="4">
        <v>50299080</v>
      </c>
      <c r="C1174" s="6">
        <v>3852000</v>
      </c>
      <c r="D1174" s="6">
        <v>3852000</v>
      </c>
      <c r="E1174" s="6">
        <v>0</v>
      </c>
      <c r="F1174" s="6">
        <f t="shared" si="98"/>
        <v>0</v>
      </c>
      <c r="G1174" s="6">
        <f t="shared" si="98"/>
        <v>3852000</v>
      </c>
    </row>
    <row r="1175" spans="1:7" x14ac:dyDescent="0.25">
      <c r="A1175" s="2" t="s">
        <v>245</v>
      </c>
      <c r="B1175" s="4">
        <v>50299080</v>
      </c>
      <c r="C1175" s="6">
        <v>780000</v>
      </c>
      <c r="D1175" s="6">
        <v>780000</v>
      </c>
      <c r="E1175" s="6">
        <v>0</v>
      </c>
      <c r="F1175" s="6">
        <f t="shared" si="98"/>
        <v>0</v>
      </c>
      <c r="G1175" s="6">
        <f t="shared" si="98"/>
        <v>780000</v>
      </c>
    </row>
    <row r="1176" spans="1:7" x14ac:dyDescent="0.25">
      <c r="B1176" s="4"/>
      <c r="C1176" s="1">
        <f>SUM(C1170:C1175)</f>
        <v>5000000</v>
      </c>
      <c r="D1176" s="1">
        <f t="shared" ref="D1176:G1176" si="99">SUM(D1170:D1175)</f>
        <v>5000000</v>
      </c>
      <c r="E1176" s="1">
        <f t="shared" si="99"/>
        <v>123900</v>
      </c>
      <c r="F1176" s="1">
        <f t="shared" si="99"/>
        <v>0</v>
      </c>
      <c r="G1176" s="1">
        <f t="shared" si="99"/>
        <v>4876100</v>
      </c>
    </row>
    <row r="1177" spans="1:7" x14ac:dyDescent="0.25">
      <c r="B1177" s="4"/>
    </row>
    <row r="1178" spans="1:7" x14ac:dyDescent="0.25">
      <c r="A1178" s="3" t="s">
        <v>246</v>
      </c>
      <c r="B1178" s="4"/>
    </row>
    <row r="1179" spans="1:7" x14ac:dyDescent="0.25">
      <c r="A1179" s="2" t="s">
        <v>205</v>
      </c>
      <c r="B1179" s="4">
        <v>50299080</v>
      </c>
      <c r="C1179" s="6">
        <v>300000</v>
      </c>
      <c r="D1179" s="6">
        <v>300000</v>
      </c>
      <c r="E1179" s="6">
        <v>0</v>
      </c>
      <c r="F1179" s="6">
        <f t="shared" si="98"/>
        <v>0</v>
      </c>
      <c r="G1179" s="6">
        <f t="shared" si="98"/>
        <v>300000</v>
      </c>
    </row>
    <row r="1180" spans="1:7" x14ac:dyDescent="0.25">
      <c r="A1180" s="2" t="s">
        <v>247</v>
      </c>
      <c r="B1180" s="4">
        <v>50299080</v>
      </c>
      <c r="C1180" s="6">
        <v>700000</v>
      </c>
      <c r="D1180" s="6">
        <v>700000</v>
      </c>
      <c r="E1180" s="6">
        <v>184800</v>
      </c>
      <c r="F1180" s="6">
        <f t="shared" si="98"/>
        <v>0</v>
      </c>
      <c r="G1180" s="6">
        <f t="shared" si="98"/>
        <v>515200</v>
      </c>
    </row>
    <row r="1181" spans="1:7" x14ac:dyDescent="0.25">
      <c r="A1181" s="2" t="s">
        <v>248</v>
      </c>
      <c r="B1181" s="4">
        <v>50299080</v>
      </c>
      <c r="C1181" s="6">
        <v>200000</v>
      </c>
      <c r="D1181" s="6">
        <v>200000</v>
      </c>
      <c r="E1181" s="6">
        <v>50288.5</v>
      </c>
      <c r="F1181" s="6">
        <f t="shared" si="98"/>
        <v>0</v>
      </c>
      <c r="G1181" s="6">
        <f t="shared" si="98"/>
        <v>149711.5</v>
      </c>
    </row>
    <row r="1182" spans="1:7" x14ac:dyDescent="0.25">
      <c r="A1182" s="2" t="s">
        <v>249</v>
      </c>
      <c r="B1182" s="4">
        <v>50299080</v>
      </c>
      <c r="C1182" s="6">
        <v>150000</v>
      </c>
      <c r="D1182" s="6">
        <v>150000</v>
      </c>
      <c r="E1182" s="6">
        <v>0</v>
      </c>
      <c r="F1182" s="6">
        <f t="shared" si="98"/>
        <v>0</v>
      </c>
      <c r="G1182" s="6">
        <f t="shared" si="98"/>
        <v>150000</v>
      </c>
    </row>
    <row r="1183" spans="1:7" x14ac:dyDescent="0.25">
      <c r="A1183" s="2" t="s">
        <v>250</v>
      </c>
      <c r="B1183" s="4">
        <v>50299080</v>
      </c>
      <c r="C1183" s="6">
        <v>150000</v>
      </c>
      <c r="D1183" s="6">
        <v>150000</v>
      </c>
      <c r="E1183" s="6">
        <v>0</v>
      </c>
      <c r="F1183" s="6">
        <f t="shared" si="98"/>
        <v>0</v>
      </c>
      <c r="G1183" s="6">
        <f t="shared" si="98"/>
        <v>150000</v>
      </c>
    </row>
    <row r="1184" spans="1:7" x14ac:dyDescent="0.25">
      <c r="A1184" s="2" t="s">
        <v>77</v>
      </c>
      <c r="B1184" s="4">
        <v>50299080</v>
      </c>
      <c r="C1184" s="6">
        <v>500000</v>
      </c>
      <c r="D1184" s="6">
        <v>0</v>
      </c>
      <c r="E1184" s="6">
        <v>0</v>
      </c>
      <c r="F1184" s="6">
        <f>C1184-D1184</f>
        <v>500000</v>
      </c>
      <c r="G1184" s="6">
        <f>D1184-E1184</f>
        <v>0</v>
      </c>
    </row>
    <row r="1185" spans="1:7" x14ac:dyDescent="0.25">
      <c r="B1185" s="4"/>
      <c r="C1185" s="1">
        <f>SUM(C1179:C1184)</f>
        <v>2000000</v>
      </c>
      <c r="D1185" s="1">
        <f>SUM(D1179:D1184)</f>
        <v>1500000</v>
      </c>
      <c r="E1185" s="1">
        <f>SUM(E1179:E1184)</f>
        <v>235088.5</v>
      </c>
      <c r="F1185" s="1">
        <f>SUM(F1179:F1184)</f>
        <v>500000</v>
      </c>
      <c r="G1185" s="1">
        <f>SUM(G1179:G1184)</f>
        <v>1264911.5</v>
      </c>
    </row>
    <row r="1186" spans="1:7" x14ac:dyDescent="0.25">
      <c r="B1186" s="4"/>
    </row>
    <row r="1187" spans="1:7" x14ac:dyDescent="0.25">
      <c r="A1187" s="3" t="s">
        <v>251</v>
      </c>
      <c r="B1187" s="4"/>
    </row>
    <row r="1188" spans="1:7" x14ac:dyDescent="0.25">
      <c r="A1188" s="2" t="s">
        <v>252</v>
      </c>
      <c r="B1188" s="4">
        <v>50299080</v>
      </c>
      <c r="C1188" s="6">
        <v>4917000</v>
      </c>
      <c r="D1188" s="6">
        <v>4917000</v>
      </c>
      <c r="E1188" s="6">
        <v>1440000</v>
      </c>
      <c r="F1188" s="6">
        <f t="shared" si="98"/>
        <v>0</v>
      </c>
      <c r="G1188" s="6">
        <f t="shared" si="98"/>
        <v>3477000</v>
      </c>
    </row>
    <row r="1189" spans="1:7" x14ac:dyDescent="0.25">
      <c r="A1189" s="2" t="s">
        <v>253</v>
      </c>
      <c r="B1189" s="4">
        <v>50299080</v>
      </c>
      <c r="C1189" s="6">
        <v>447000</v>
      </c>
      <c r="D1189" s="6">
        <v>300000</v>
      </c>
      <c r="E1189" s="6">
        <v>69181.5</v>
      </c>
      <c r="F1189" s="6">
        <f t="shared" si="98"/>
        <v>147000</v>
      </c>
      <c r="G1189" s="6">
        <f t="shared" si="98"/>
        <v>230818.5</v>
      </c>
    </row>
    <row r="1190" spans="1:7" x14ac:dyDescent="0.25">
      <c r="A1190" s="2" t="s">
        <v>254</v>
      </c>
      <c r="B1190" s="4">
        <v>50299080</v>
      </c>
      <c r="C1190" s="6">
        <v>5960000</v>
      </c>
      <c r="D1190" s="6">
        <v>4800000</v>
      </c>
      <c r="E1190" s="6">
        <v>783000</v>
      </c>
      <c r="F1190" s="6">
        <f t="shared" si="98"/>
        <v>1160000</v>
      </c>
      <c r="G1190" s="6">
        <f t="shared" si="98"/>
        <v>4017000</v>
      </c>
    </row>
    <row r="1191" spans="1:7" x14ac:dyDescent="0.25">
      <c r="A1191" s="2" t="s">
        <v>205</v>
      </c>
      <c r="B1191" s="4">
        <v>50299080</v>
      </c>
      <c r="C1191" s="6">
        <v>447000</v>
      </c>
      <c r="D1191" s="6">
        <v>447000</v>
      </c>
      <c r="E1191" s="6">
        <v>138450</v>
      </c>
      <c r="F1191" s="6">
        <f t="shared" si="98"/>
        <v>0</v>
      </c>
      <c r="G1191" s="6">
        <f t="shared" si="98"/>
        <v>308550</v>
      </c>
    </row>
    <row r="1192" spans="1:7" x14ac:dyDescent="0.25">
      <c r="A1192" s="2" t="s">
        <v>206</v>
      </c>
      <c r="B1192" s="4">
        <v>50299080</v>
      </c>
      <c r="C1192" s="6">
        <v>3129000</v>
      </c>
      <c r="D1192" s="6">
        <v>3000000</v>
      </c>
      <c r="E1192" s="6">
        <v>2382600</v>
      </c>
      <c r="F1192" s="6">
        <f t="shared" si="98"/>
        <v>129000</v>
      </c>
      <c r="G1192" s="6">
        <f t="shared" si="98"/>
        <v>617400</v>
      </c>
    </row>
    <row r="1193" spans="1:7" x14ac:dyDescent="0.25">
      <c r="B1193" s="4"/>
      <c r="C1193" s="1">
        <f>SUM(C1188:C1192)</f>
        <v>14900000</v>
      </c>
      <c r="D1193" s="1">
        <f t="shared" ref="D1193:G1193" si="100">SUM(D1188:D1192)</f>
        <v>13464000</v>
      </c>
      <c r="E1193" s="1">
        <f t="shared" si="100"/>
        <v>4813231.5</v>
      </c>
      <c r="F1193" s="1">
        <f t="shared" si="100"/>
        <v>1436000</v>
      </c>
      <c r="G1193" s="1">
        <f t="shared" si="100"/>
        <v>8650768.5</v>
      </c>
    </row>
    <row r="1194" spans="1:7" x14ac:dyDescent="0.25">
      <c r="B1194" s="4"/>
    </row>
    <row r="1195" spans="1:7" x14ac:dyDescent="0.25">
      <c r="A1195" s="3" t="s">
        <v>255</v>
      </c>
      <c r="B1195" s="4"/>
    </row>
    <row r="1196" spans="1:7" x14ac:dyDescent="0.25">
      <c r="A1196" s="2" t="s">
        <v>256</v>
      </c>
      <c r="B1196" s="4">
        <v>50299080</v>
      </c>
      <c r="C1196" s="6">
        <v>204000</v>
      </c>
      <c r="D1196" s="6">
        <v>204000</v>
      </c>
      <c r="E1196" s="6">
        <v>175000</v>
      </c>
      <c r="F1196" s="6">
        <f t="shared" si="98"/>
        <v>0</v>
      </c>
      <c r="G1196" s="6">
        <f t="shared" si="98"/>
        <v>29000</v>
      </c>
    </row>
    <row r="1197" spans="1:7" x14ac:dyDescent="0.25">
      <c r="A1197" s="2" t="s">
        <v>224</v>
      </c>
      <c r="B1197" s="4">
        <v>50299080</v>
      </c>
      <c r="C1197" s="6">
        <v>41175</v>
      </c>
      <c r="D1197" s="6">
        <v>41175</v>
      </c>
      <c r="E1197" s="6">
        <v>19425</v>
      </c>
      <c r="F1197" s="6">
        <f t="shared" si="98"/>
        <v>0</v>
      </c>
      <c r="G1197" s="6">
        <f t="shared" si="98"/>
        <v>21750</v>
      </c>
    </row>
    <row r="1198" spans="1:7" x14ac:dyDescent="0.25">
      <c r="A1198" s="2" t="s">
        <v>257</v>
      </c>
      <c r="B1198" s="4">
        <v>50299080</v>
      </c>
      <c r="C1198" s="6">
        <v>174640</v>
      </c>
      <c r="D1198" s="6">
        <v>174640</v>
      </c>
      <c r="E1198" s="6">
        <v>0</v>
      </c>
      <c r="F1198" s="6">
        <f t="shared" si="98"/>
        <v>0</v>
      </c>
      <c r="G1198" s="6">
        <f t="shared" si="98"/>
        <v>174640</v>
      </c>
    </row>
    <row r="1199" spans="1:7" x14ac:dyDescent="0.25">
      <c r="A1199" s="2" t="s">
        <v>202</v>
      </c>
      <c r="B1199" s="4">
        <v>50299080</v>
      </c>
      <c r="C1199" s="6">
        <v>1270200</v>
      </c>
      <c r="D1199" s="6">
        <v>1270200</v>
      </c>
      <c r="E1199" s="6">
        <v>508800</v>
      </c>
      <c r="F1199" s="6">
        <f t="shared" si="98"/>
        <v>0</v>
      </c>
      <c r="G1199" s="6">
        <f t="shared" si="98"/>
        <v>761400</v>
      </c>
    </row>
    <row r="1200" spans="1:7" x14ac:dyDescent="0.25">
      <c r="A1200" s="2" t="s">
        <v>258</v>
      </c>
      <c r="B1200" s="4">
        <v>50299080</v>
      </c>
      <c r="C1200" s="6">
        <v>1866360</v>
      </c>
      <c r="D1200" s="6">
        <v>1705000</v>
      </c>
      <c r="E1200" s="6">
        <v>751522</v>
      </c>
      <c r="F1200" s="6">
        <f t="shared" si="98"/>
        <v>161360</v>
      </c>
      <c r="G1200" s="6">
        <f t="shared" si="98"/>
        <v>953478</v>
      </c>
    </row>
    <row r="1201" spans="1:7" x14ac:dyDescent="0.25">
      <c r="A1201" s="2" t="s">
        <v>254</v>
      </c>
      <c r="B1201" s="4">
        <v>50299080</v>
      </c>
      <c r="C1201" s="6">
        <v>2300000</v>
      </c>
      <c r="D1201" s="6">
        <v>2179800</v>
      </c>
      <c r="E1201" s="6">
        <v>546484</v>
      </c>
      <c r="F1201" s="6">
        <f t="shared" si="98"/>
        <v>120200</v>
      </c>
      <c r="G1201" s="6">
        <f t="shared" si="98"/>
        <v>1633316</v>
      </c>
    </row>
    <row r="1202" spans="1:7" x14ac:dyDescent="0.25">
      <c r="A1202" s="2" t="s">
        <v>205</v>
      </c>
      <c r="B1202" s="4">
        <v>50299080</v>
      </c>
      <c r="C1202" s="6">
        <v>143625</v>
      </c>
      <c r="D1202" s="6">
        <v>143625</v>
      </c>
      <c r="E1202" s="6">
        <v>49700</v>
      </c>
      <c r="F1202" s="6">
        <f t="shared" si="98"/>
        <v>0</v>
      </c>
      <c r="G1202" s="6">
        <f t="shared" si="98"/>
        <v>93925</v>
      </c>
    </row>
    <row r="1203" spans="1:7" x14ac:dyDescent="0.25">
      <c r="B1203" s="4"/>
      <c r="C1203" s="1">
        <f>SUM(C1196:C1202)</f>
        <v>6000000</v>
      </c>
      <c r="D1203" s="1">
        <f t="shared" ref="D1203:G1203" si="101">SUM(D1196:D1202)</f>
        <v>5718440</v>
      </c>
      <c r="E1203" s="1">
        <f t="shared" si="101"/>
        <v>2050931</v>
      </c>
      <c r="F1203" s="1">
        <f t="shared" si="101"/>
        <v>281560</v>
      </c>
      <c r="G1203" s="1">
        <f t="shared" si="101"/>
        <v>3667509</v>
      </c>
    </row>
    <row r="1204" spans="1:7" x14ac:dyDescent="0.25">
      <c r="B1204" s="4"/>
    </row>
    <row r="1205" spans="1:7" x14ac:dyDescent="0.25">
      <c r="A1205" s="3" t="s">
        <v>259</v>
      </c>
      <c r="B1205" s="4"/>
    </row>
    <row r="1206" spans="1:7" x14ac:dyDescent="0.25">
      <c r="A1206" s="2" t="s">
        <v>260</v>
      </c>
      <c r="B1206" s="4">
        <v>50299080</v>
      </c>
      <c r="C1206" s="6">
        <v>75600</v>
      </c>
      <c r="D1206" s="6">
        <v>75600</v>
      </c>
      <c r="E1206" s="6">
        <v>0</v>
      </c>
      <c r="F1206" s="6">
        <f t="shared" si="98"/>
        <v>0</v>
      </c>
      <c r="G1206" s="6">
        <f t="shared" si="98"/>
        <v>75600</v>
      </c>
    </row>
    <row r="1207" spans="1:7" x14ac:dyDescent="0.25">
      <c r="A1207" s="2" t="s">
        <v>254</v>
      </c>
      <c r="B1207" s="4">
        <v>50299080</v>
      </c>
      <c r="C1207" s="6">
        <v>200000</v>
      </c>
      <c r="D1207" s="6">
        <v>190000</v>
      </c>
      <c r="E1207" s="6">
        <v>28800</v>
      </c>
      <c r="F1207" s="6">
        <f t="shared" si="98"/>
        <v>10000</v>
      </c>
      <c r="G1207" s="6">
        <f t="shared" si="98"/>
        <v>161200</v>
      </c>
    </row>
    <row r="1208" spans="1:7" x14ac:dyDescent="0.25">
      <c r="A1208" s="2" t="s">
        <v>261</v>
      </c>
      <c r="B1208" s="4">
        <v>50299080</v>
      </c>
      <c r="C1208" s="6">
        <v>224400</v>
      </c>
      <c r="D1208" s="6">
        <v>200000</v>
      </c>
      <c r="E1208" s="6">
        <v>89767</v>
      </c>
      <c r="F1208" s="6">
        <f t="shared" si="98"/>
        <v>24400</v>
      </c>
      <c r="G1208" s="6">
        <f t="shared" si="98"/>
        <v>110233</v>
      </c>
    </row>
    <row r="1209" spans="1:7" x14ac:dyDescent="0.25">
      <c r="B1209" s="4"/>
      <c r="C1209" s="1">
        <f>SUM(C1206:C1208)</f>
        <v>500000</v>
      </c>
      <c r="D1209" s="1">
        <f t="shared" ref="D1209:G1209" si="102">SUM(D1206:D1208)</f>
        <v>465600</v>
      </c>
      <c r="E1209" s="1">
        <f t="shared" si="102"/>
        <v>118567</v>
      </c>
      <c r="F1209" s="1">
        <f t="shared" si="102"/>
        <v>34400</v>
      </c>
      <c r="G1209" s="1">
        <f t="shared" si="102"/>
        <v>347033</v>
      </c>
    </row>
    <row r="1210" spans="1:7" x14ac:dyDescent="0.25">
      <c r="B1210" s="4"/>
    </row>
    <row r="1211" spans="1:7" x14ac:dyDescent="0.25">
      <c r="A1211" s="3" t="s">
        <v>262</v>
      </c>
      <c r="B1211" s="4"/>
    </row>
    <row r="1212" spans="1:7" x14ac:dyDescent="0.25">
      <c r="A1212" s="2" t="s">
        <v>263</v>
      </c>
      <c r="B1212" s="4">
        <v>50299080</v>
      </c>
      <c r="C1212" s="6">
        <v>189000</v>
      </c>
      <c r="D1212" s="6">
        <v>189000</v>
      </c>
      <c r="E1212" s="6">
        <v>72000</v>
      </c>
      <c r="F1212" s="6">
        <f t="shared" si="98"/>
        <v>0</v>
      </c>
      <c r="G1212" s="6">
        <f t="shared" si="98"/>
        <v>117000</v>
      </c>
    </row>
    <row r="1213" spans="1:7" x14ac:dyDescent="0.25">
      <c r="A1213" s="2" t="s">
        <v>264</v>
      </c>
      <c r="B1213" s="4">
        <v>50299080</v>
      </c>
      <c r="C1213" s="6">
        <v>111000</v>
      </c>
      <c r="D1213" s="6">
        <v>100000</v>
      </c>
      <c r="E1213" s="6">
        <v>24706</v>
      </c>
      <c r="F1213" s="6">
        <f t="shared" si="98"/>
        <v>11000</v>
      </c>
      <c r="G1213" s="6">
        <f t="shared" si="98"/>
        <v>75294</v>
      </c>
    </row>
    <row r="1214" spans="1:7" x14ac:dyDescent="0.25">
      <c r="A1214" s="2" t="s">
        <v>265</v>
      </c>
      <c r="B1214" s="4">
        <v>50299080</v>
      </c>
      <c r="C1214" s="6">
        <v>200000</v>
      </c>
      <c r="D1214" s="6">
        <v>200000</v>
      </c>
      <c r="E1214" s="6">
        <v>0</v>
      </c>
      <c r="F1214" s="6">
        <f t="shared" si="98"/>
        <v>0</v>
      </c>
      <c r="G1214" s="6">
        <f t="shared" si="98"/>
        <v>200000</v>
      </c>
    </row>
    <row r="1215" spans="1:7" x14ac:dyDescent="0.25">
      <c r="B1215" s="4"/>
      <c r="C1215" s="1">
        <f>SUM(C1212:C1214)</f>
        <v>500000</v>
      </c>
      <c r="D1215" s="1">
        <f t="shared" ref="D1215:G1215" si="103">SUM(D1212:D1214)</f>
        <v>489000</v>
      </c>
      <c r="E1215" s="1">
        <f t="shared" si="103"/>
        <v>96706</v>
      </c>
      <c r="F1215" s="1">
        <f t="shared" si="103"/>
        <v>11000</v>
      </c>
      <c r="G1215" s="1">
        <f t="shared" si="103"/>
        <v>392294</v>
      </c>
    </row>
    <row r="1216" spans="1:7" x14ac:dyDescent="0.25">
      <c r="B1216" s="4"/>
    </row>
    <row r="1217" spans="1:7" x14ac:dyDescent="0.25">
      <c r="A1217" s="3" t="s">
        <v>266</v>
      </c>
      <c r="B1217" s="4"/>
    </row>
    <row r="1218" spans="1:7" x14ac:dyDescent="0.25">
      <c r="A1218" s="2" t="s">
        <v>267</v>
      </c>
      <c r="B1218" s="4">
        <v>50299080</v>
      </c>
      <c r="C1218" s="6">
        <v>9000</v>
      </c>
      <c r="D1218" s="6">
        <v>9000</v>
      </c>
      <c r="E1218" s="6">
        <v>0</v>
      </c>
      <c r="F1218" s="6">
        <f t="shared" si="98"/>
        <v>0</v>
      </c>
      <c r="G1218" s="6">
        <f t="shared" si="98"/>
        <v>9000</v>
      </c>
    </row>
    <row r="1219" spans="1:7" x14ac:dyDescent="0.25">
      <c r="A1219" s="2" t="s">
        <v>268</v>
      </c>
      <c r="B1219" s="4">
        <v>50299080</v>
      </c>
      <c r="C1219" s="6">
        <v>50400</v>
      </c>
      <c r="D1219" s="6">
        <v>50400</v>
      </c>
      <c r="E1219" s="6">
        <v>14400</v>
      </c>
      <c r="F1219" s="6">
        <f t="shared" si="98"/>
        <v>0</v>
      </c>
      <c r="G1219" s="6">
        <f t="shared" si="98"/>
        <v>36000</v>
      </c>
    </row>
    <row r="1220" spans="1:7" x14ac:dyDescent="0.25">
      <c r="A1220" s="2" t="s">
        <v>269</v>
      </c>
      <c r="B1220" s="4">
        <v>50299080</v>
      </c>
      <c r="C1220" s="6">
        <v>9000</v>
      </c>
      <c r="D1220" s="6">
        <v>9000</v>
      </c>
      <c r="E1220" s="6">
        <v>0</v>
      </c>
      <c r="F1220" s="6">
        <f t="shared" si="98"/>
        <v>0</v>
      </c>
      <c r="G1220" s="6">
        <f t="shared" si="98"/>
        <v>9000</v>
      </c>
    </row>
    <row r="1221" spans="1:7" x14ac:dyDescent="0.25">
      <c r="A1221" s="2" t="s">
        <v>270</v>
      </c>
      <c r="B1221" s="4">
        <v>50299080</v>
      </c>
      <c r="C1221" s="6">
        <v>400000</v>
      </c>
      <c r="D1221" s="6">
        <v>350000</v>
      </c>
      <c r="E1221" s="6">
        <v>74193</v>
      </c>
      <c r="F1221" s="6">
        <f t="shared" si="98"/>
        <v>50000</v>
      </c>
      <c r="G1221" s="6">
        <f t="shared" si="98"/>
        <v>275807</v>
      </c>
    </row>
    <row r="1222" spans="1:7" x14ac:dyDescent="0.25">
      <c r="A1222" s="2" t="s">
        <v>271</v>
      </c>
      <c r="B1222" s="4">
        <v>50299080</v>
      </c>
      <c r="C1222" s="6">
        <v>31600</v>
      </c>
      <c r="D1222" s="6">
        <v>31600</v>
      </c>
      <c r="E1222" s="6">
        <v>14700</v>
      </c>
      <c r="F1222" s="6">
        <f t="shared" si="98"/>
        <v>0</v>
      </c>
      <c r="G1222" s="6">
        <f t="shared" si="98"/>
        <v>16900</v>
      </c>
    </row>
    <row r="1223" spans="1:7" x14ac:dyDescent="0.25">
      <c r="A1223" s="2" t="s">
        <v>254</v>
      </c>
      <c r="B1223" s="4">
        <v>50299080</v>
      </c>
      <c r="C1223" s="6">
        <v>400000</v>
      </c>
      <c r="D1223" s="6">
        <v>280400</v>
      </c>
      <c r="E1223" s="6">
        <v>0</v>
      </c>
      <c r="F1223" s="6">
        <f t="shared" si="98"/>
        <v>119600</v>
      </c>
      <c r="G1223" s="6">
        <f t="shared" si="98"/>
        <v>280400</v>
      </c>
    </row>
    <row r="1224" spans="1:7" x14ac:dyDescent="0.25">
      <c r="A1224" s="2" t="s">
        <v>205</v>
      </c>
      <c r="B1224" s="4">
        <v>50299080</v>
      </c>
      <c r="C1224" s="6">
        <v>100000</v>
      </c>
      <c r="D1224" s="6">
        <v>100000</v>
      </c>
      <c r="E1224" s="6">
        <v>49200</v>
      </c>
      <c r="F1224" s="6">
        <f t="shared" si="98"/>
        <v>0</v>
      </c>
      <c r="G1224" s="6">
        <f t="shared" si="98"/>
        <v>50800</v>
      </c>
    </row>
    <row r="1225" spans="1:7" x14ac:dyDescent="0.25">
      <c r="B1225" s="4"/>
      <c r="C1225" s="1">
        <f>SUM(C1218:C1224)</f>
        <v>1000000</v>
      </c>
      <c r="D1225" s="1">
        <f t="shared" ref="D1225:G1225" si="104">SUM(D1218:D1224)</f>
        <v>830400</v>
      </c>
      <c r="E1225" s="1">
        <f t="shared" si="104"/>
        <v>152493</v>
      </c>
      <c r="F1225" s="1">
        <f t="shared" si="104"/>
        <v>169600</v>
      </c>
      <c r="G1225" s="1">
        <f t="shared" si="104"/>
        <v>677907</v>
      </c>
    </row>
    <row r="1226" spans="1:7" x14ac:dyDescent="0.25">
      <c r="B1226" s="4"/>
    </row>
    <row r="1227" spans="1:7" x14ac:dyDescent="0.25">
      <c r="A1227" s="3" t="s">
        <v>272</v>
      </c>
      <c r="B1227" s="4"/>
    </row>
    <row r="1228" spans="1:7" x14ac:dyDescent="0.25">
      <c r="A1228" s="2" t="s">
        <v>273</v>
      </c>
      <c r="B1228" s="4">
        <v>50299080</v>
      </c>
      <c r="C1228" s="6">
        <v>40000</v>
      </c>
      <c r="D1228" s="6">
        <v>40000</v>
      </c>
      <c r="E1228" s="6">
        <v>14400</v>
      </c>
      <c r="F1228" s="6">
        <f t="shared" si="98"/>
        <v>0</v>
      </c>
      <c r="G1228" s="6">
        <f t="shared" si="98"/>
        <v>25600</v>
      </c>
    </row>
    <row r="1229" spans="1:7" x14ac:dyDescent="0.25">
      <c r="A1229" s="2" t="s">
        <v>274</v>
      </c>
      <c r="B1229" s="4">
        <v>50299080</v>
      </c>
      <c r="C1229" s="6">
        <v>60000</v>
      </c>
      <c r="D1229" s="6">
        <v>60000</v>
      </c>
      <c r="E1229" s="6">
        <v>27206.9</v>
      </c>
      <c r="F1229" s="6">
        <f t="shared" si="98"/>
        <v>0</v>
      </c>
      <c r="G1229" s="6">
        <f t="shared" si="98"/>
        <v>32793.1</v>
      </c>
    </row>
    <row r="1230" spans="1:7" x14ac:dyDescent="0.25">
      <c r="A1230" s="2" t="s">
        <v>236</v>
      </c>
      <c r="B1230" s="4">
        <v>50299080</v>
      </c>
      <c r="C1230" s="6">
        <v>25000</v>
      </c>
      <c r="D1230" s="6">
        <v>20000</v>
      </c>
      <c r="E1230" s="6">
        <v>9400</v>
      </c>
      <c r="F1230" s="6">
        <f t="shared" si="98"/>
        <v>5000</v>
      </c>
      <c r="G1230" s="6">
        <f t="shared" si="98"/>
        <v>10600</v>
      </c>
    </row>
    <row r="1231" spans="1:7" x14ac:dyDescent="0.25">
      <c r="A1231" s="2" t="s">
        <v>265</v>
      </c>
      <c r="B1231" s="4">
        <v>50299080</v>
      </c>
      <c r="C1231" s="6">
        <v>120000</v>
      </c>
      <c r="D1231" s="6">
        <v>120000</v>
      </c>
      <c r="E1231" s="6">
        <v>0</v>
      </c>
      <c r="F1231" s="6">
        <f t="shared" si="98"/>
        <v>0</v>
      </c>
      <c r="G1231" s="6">
        <f t="shared" si="98"/>
        <v>120000</v>
      </c>
    </row>
    <row r="1232" spans="1:7" x14ac:dyDescent="0.25">
      <c r="A1232" s="2" t="s">
        <v>237</v>
      </c>
      <c r="B1232" s="4">
        <v>50299080</v>
      </c>
      <c r="C1232" s="6">
        <v>15000</v>
      </c>
      <c r="D1232" s="6">
        <v>10000</v>
      </c>
      <c r="E1232" s="6">
        <v>0</v>
      </c>
      <c r="F1232" s="6">
        <f t="shared" si="98"/>
        <v>5000</v>
      </c>
      <c r="G1232" s="6">
        <f t="shared" si="98"/>
        <v>10000</v>
      </c>
    </row>
    <row r="1233" spans="1:7" x14ac:dyDescent="0.25">
      <c r="A1233" s="2" t="s">
        <v>238</v>
      </c>
      <c r="B1233" s="4">
        <v>50299080</v>
      </c>
      <c r="C1233" s="6">
        <v>40000</v>
      </c>
      <c r="D1233" s="6">
        <v>30000</v>
      </c>
      <c r="E1233" s="6">
        <v>18180</v>
      </c>
      <c r="F1233" s="6">
        <f t="shared" si="98"/>
        <v>10000</v>
      </c>
      <c r="G1233" s="6">
        <f t="shared" si="98"/>
        <v>11820</v>
      </c>
    </row>
    <row r="1234" spans="1:7" x14ac:dyDescent="0.25">
      <c r="B1234" s="4"/>
      <c r="C1234" s="1">
        <f>SUM(C1228:C1233)</f>
        <v>300000</v>
      </c>
      <c r="D1234" s="1">
        <f t="shared" ref="D1234:G1234" si="105">SUM(D1228:D1233)</f>
        <v>280000</v>
      </c>
      <c r="E1234" s="1">
        <f t="shared" si="105"/>
        <v>69186.899999999994</v>
      </c>
      <c r="F1234" s="1">
        <f t="shared" si="105"/>
        <v>20000</v>
      </c>
      <c r="G1234" s="1">
        <f t="shared" si="105"/>
        <v>210813.1</v>
      </c>
    </row>
    <row r="1235" spans="1:7" x14ac:dyDescent="0.25">
      <c r="B1235" s="4"/>
    </row>
    <row r="1236" spans="1:7" x14ac:dyDescent="0.25">
      <c r="A1236" s="3" t="s">
        <v>275</v>
      </c>
      <c r="B1236" s="4"/>
    </row>
    <row r="1237" spans="1:7" x14ac:dyDescent="0.25">
      <c r="A1237" s="2" t="s">
        <v>223</v>
      </c>
      <c r="B1237" s="4">
        <v>50299080</v>
      </c>
      <c r="C1237" s="6">
        <v>85050</v>
      </c>
      <c r="D1237" s="6">
        <v>85050</v>
      </c>
      <c r="E1237" s="6">
        <v>28800</v>
      </c>
      <c r="F1237" s="6">
        <f t="shared" si="98"/>
        <v>0</v>
      </c>
      <c r="G1237" s="6">
        <f t="shared" si="98"/>
        <v>56250</v>
      </c>
    </row>
    <row r="1238" spans="1:7" x14ac:dyDescent="0.25">
      <c r="A1238" s="2" t="s">
        <v>274</v>
      </c>
      <c r="B1238" s="4">
        <v>50299080</v>
      </c>
      <c r="C1238" s="6">
        <v>94920</v>
      </c>
      <c r="D1238" s="6">
        <v>80000</v>
      </c>
      <c r="E1238" s="6">
        <v>32083.200000000001</v>
      </c>
      <c r="F1238" s="6">
        <f t="shared" si="98"/>
        <v>14920</v>
      </c>
      <c r="G1238" s="6">
        <f t="shared" si="98"/>
        <v>47916.800000000003</v>
      </c>
    </row>
    <row r="1239" spans="1:7" x14ac:dyDescent="0.25">
      <c r="A1239" s="2" t="s">
        <v>265</v>
      </c>
      <c r="B1239" s="4">
        <v>50299080</v>
      </c>
      <c r="C1239" s="6">
        <v>120030</v>
      </c>
      <c r="D1239" s="6">
        <v>105000</v>
      </c>
      <c r="E1239" s="6">
        <v>0</v>
      </c>
      <c r="F1239" s="6">
        <f t="shared" si="98"/>
        <v>15030</v>
      </c>
      <c r="G1239" s="6">
        <f t="shared" si="98"/>
        <v>105000</v>
      </c>
    </row>
    <row r="1240" spans="1:7" x14ac:dyDescent="0.25">
      <c r="B1240" s="4"/>
      <c r="C1240" s="1">
        <f>SUM(C1237:C1239)</f>
        <v>300000</v>
      </c>
      <c r="D1240" s="1">
        <f t="shared" ref="D1240:G1240" si="106">SUM(D1237:D1239)</f>
        <v>270050</v>
      </c>
      <c r="E1240" s="1">
        <f t="shared" si="106"/>
        <v>60883.199999999997</v>
      </c>
      <c r="F1240" s="1">
        <f t="shared" si="106"/>
        <v>29950</v>
      </c>
      <c r="G1240" s="1">
        <f t="shared" si="106"/>
        <v>209166.8</v>
      </c>
    </row>
    <row r="1241" spans="1:7" x14ac:dyDescent="0.25">
      <c r="B1241" s="4"/>
    </row>
    <row r="1242" spans="1:7" x14ac:dyDescent="0.25">
      <c r="A1242" s="3" t="s">
        <v>276</v>
      </c>
      <c r="B1242" s="4"/>
    </row>
    <row r="1243" spans="1:7" x14ac:dyDescent="0.25">
      <c r="A1243" s="2" t="s">
        <v>277</v>
      </c>
      <c r="B1243" s="4">
        <v>50299080</v>
      </c>
      <c r="C1243" s="6">
        <v>120000</v>
      </c>
      <c r="D1243" s="6">
        <v>80000</v>
      </c>
      <c r="E1243" s="6">
        <v>31317.75</v>
      </c>
      <c r="F1243" s="6">
        <f t="shared" si="98"/>
        <v>40000</v>
      </c>
      <c r="G1243" s="6">
        <f t="shared" si="98"/>
        <v>48682.25</v>
      </c>
    </row>
    <row r="1244" spans="1:7" x14ac:dyDescent="0.25">
      <c r="A1244" s="2" t="s">
        <v>274</v>
      </c>
      <c r="B1244" s="4">
        <v>50299080</v>
      </c>
      <c r="C1244" s="6">
        <v>420000</v>
      </c>
      <c r="D1244" s="6">
        <v>420000</v>
      </c>
      <c r="E1244" s="6">
        <v>158944.04999999999</v>
      </c>
      <c r="F1244" s="6">
        <f t="shared" si="98"/>
        <v>0</v>
      </c>
      <c r="G1244" s="6">
        <f t="shared" si="98"/>
        <v>261055.95</v>
      </c>
    </row>
    <row r="1245" spans="1:7" x14ac:dyDescent="0.25">
      <c r="A1245" s="2" t="s">
        <v>265</v>
      </c>
      <c r="B1245" s="4">
        <v>50299080</v>
      </c>
      <c r="C1245" s="6">
        <v>400000</v>
      </c>
      <c r="D1245" s="6">
        <v>400000</v>
      </c>
      <c r="E1245" s="6">
        <v>0</v>
      </c>
      <c r="F1245" s="6">
        <f t="shared" si="98"/>
        <v>0</v>
      </c>
      <c r="G1245" s="6">
        <f t="shared" si="98"/>
        <v>400000</v>
      </c>
    </row>
    <row r="1246" spans="1:7" x14ac:dyDescent="0.25">
      <c r="A1246" s="2" t="s">
        <v>278</v>
      </c>
      <c r="B1246" s="4">
        <v>50299080</v>
      </c>
      <c r="C1246" s="6">
        <v>60000</v>
      </c>
      <c r="D1246" s="6">
        <v>50000</v>
      </c>
      <c r="E1246" s="6">
        <v>0</v>
      </c>
      <c r="F1246" s="6">
        <f t="shared" si="98"/>
        <v>10000</v>
      </c>
      <c r="G1246" s="6">
        <f t="shared" si="98"/>
        <v>50000</v>
      </c>
    </row>
    <row r="1247" spans="1:7" x14ac:dyDescent="0.25">
      <c r="B1247" s="4"/>
      <c r="C1247" s="1">
        <f>SUM(C1243:C1246)</f>
        <v>1000000</v>
      </c>
      <c r="D1247" s="1">
        <f t="shared" ref="D1247:G1247" si="107">SUM(D1243:D1246)</f>
        <v>950000</v>
      </c>
      <c r="E1247" s="1">
        <f t="shared" si="107"/>
        <v>190261.8</v>
      </c>
      <c r="F1247" s="1">
        <f t="shared" si="107"/>
        <v>50000</v>
      </c>
      <c r="G1247" s="1">
        <f t="shared" si="107"/>
        <v>759738.2</v>
      </c>
    </row>
    <row r="1248" spans="1:7" x14ac:dyDescent="0.25">
      <c r="B1248" s="4"/>
    </row>
    <row r="1249" spans="1:7" s="14" customFormat="1" ht="30" customHeight="1" x14ac:dyDescent="0.25">
      <c r="A1249" s="21" t="s">
        <v>279</v>
      </c>
      <c r="B1249" s="21"/>
      <c r="C1249" s="21"/>
      <c r="D1249" s="21"/>
      <c r="E1249" s="21"/>
      <c r="F1249" s="21"/>
      <c r="G1249" s="21"/>
    </row>
    <row r="1250" spans="1:7" x14ac:dyDescent="0.25">
      <c r="A1250" s="2" t="s">
        <v>280</v>
      </c>
      <c r="B1250" s="4">
        <v>50299080</v>
      </c>
      <c r="C1250" s="6">
        <v>152000</v>
      </c>
      <c r="D1250" s="6">
        <v>152000</v>
      </c>
      <c r="E1250" s="6">
        <v>0</v>
      </c>
      <c r="F1250" s="6">
        <f t="shared" si="98"/>
        <v>0</v>
      </c>
      <c r="G1250" s="6">
        <f t="shared" si="98"/>
        <v>152000</v>
      </c>
    </row>
    <row r="1251" spans="1:7" x14ac:dyDescent="0.25">
      <c r="A1251" s="2" t="s">
        <v>271</v>
      </c>
      <c r="B1251" s="4">
        <v>50299080</v>
      </c>
      <c r="C1251" s="6">
        <v>20000</v>
      </c>
      <c r="D1251" s="6">
        <v>20000</v>
      </c>
      <c r="E1251" s="6">
        <v>0</v>
      </c>
      <c r="F1251" s="6">
        <f t="shared" si="98"/>
        <v>0</v>
      </c>
      <c r="G1251" s="6">
        <f t="shared" si="98"/>
        <v>20000</v>
      </c>
    </row>
    <row r="1252" spans="1:7" x14ac:dyDescent="0.25">
      <c r="A1252" s="2" t="s">
        <v>281</v>
      </c>
      <c r="B1252" s="4">
        <v>50299080</v>
      </c>
      <c r="C1252" s="6">
        <v>45988800</v>
      </c>
      <c r="D1252" s="6">
        <v>22994400</v>
      </c>
      <c r="E1252" s="6">
        <v>19726200</v>
      </c>
      <c r="F1252" s="6">
        <f t="shared" si="98"/>
        <v>22994400</v>
      </c>
      <c r="G1252" s="6">
        <f t="shared" si="98"/>
        <v>3268200</v>
      </c>
    </row>
    <row r="1253" spans="1:7" x14ac:dyDescent="0.25">
      <c r="A1253" s="2" t="s">
        <v>205</v>
      </c>
      <c r="B1253" s="4">
        <v>50299080</v>
      </c>
      <c r="C1253" s="6">
        <v>100000</v>
      </c>
      <c r="D1253" s="6">
        <v>100000</v>
      </c>
      <c r="E1253" s="6">
        <v>96700</v>
      </c>
      <c r="F1253" s="6">
        <f t="shared" si="98"/>
        <v>0</v>
      </c>
      <c r="G1253" s="6">
        <f t="shared" si="98"/>
        <v>3300</v>
      </c>
    </row>
    <row r="1254" spans="1:7" x14ac:dyDescent="0.25">
      <c r="B1254" s="4"/>
      <c r="C1254" s="1">
        <f>SUM(C1250:C1253)</f>
        <v>46260800</v>
      </c>
      <c r="D1254" s="1">
        <f t="shared" ref="D1254:G1254" si="108">SUM(D1250:D1253)</f>
        <v>23266400</v>
      </c>
      <c r="E1254" s="1">
        <f t="shared" si="108"/>
        <v>19822900</v>
      </c>
      <c r="F1254" s="1">
        <f t="shared" si="108"/>
        <v>22994400</v>
      </c>
      <c r="G1254" s="1">
        <f t="shared" si="108"/>
        <v>3443500</v>
      </c>
    </row>
    <row r="1255" spans="1:7" x14ac:dyDescent="0.25">
      <c r="B1255" s="4"/>
    </row>
    <row r="1256" spans="1:7" ht="30" customHeight="1" x14ac:dyDescent="0.25">
      <c r="A1256" s="21" t="s">
        <v>282</v>
      </c>
      <c r="B1256" s="21"/>
      <c r="C1256" s="21"/>
      <c r="D1256" s="21"/>
      <c r="E1256" s="21"/>
      <c r="F1256" s="21"/>
      <c r="G1256" s="21"/>
    </row>
    <row r="1257" spans="1:7" x14ac:dyDescent="0.25">
      <c r="A1257" s="2" t="s">
        <v>238</v>
      </c>
      <c r="B1257" s="4">
        <v>50299080</v>
      </c>
      <c r="C1257" s="6">
        <v>187500</v>
      </c>
      <c r="D1257" s="6">
        <v>187500</v>
      </c>
      <c r="E1257" s="6">
        <v>182200</v>
      </c>
      <c r="F1257" s="6">
        <f t="shared" si="98"/>
        <v>0</v>
      </c>
      <c r="G1257" s="6">
        <f t="shared" si="98"/>
        <v>5300</v>
      </c>
    </row>
    <row r="1258" spans="1:7" x14ac:dyDescent="0.25">
      <c r="A1258" s="2" t="s">
        <v>197</v>
      </c>
      <c r="B1258" s="4">
        <v>50299080</v>
      </c>
      <c r="C1258" s="6">
        <v>62500</v>
      </c>
      <c r="D1258" s="6">
        <v>62500</v>
      </c>
      <c r="E1258" s="6">
        <v>0</v>
      </c>
      <c r="F1258" s="6">
        <f t="shared" ref="F1258:G1339" si="109">C1258-D1258</f>
        <v>0</v>
      </c>
      <c r="G1258" s="6">
        <f t="shared" si="109"/>
        <v>62500</v>
      </c>
    </row>
    <row r="1259" spans="1:7" x14ac:dyDescent="0.25">
      <c r="B1259" s="4"/>
      <c r="C1259" s="1">
        <f>SUM(C1257:C1258)</f>
        <v>250000</v>
      </c>
      <c r="D1259" s="1">
        <f t="shared" ref="D1259:G1259" si="110">SUM(D1257:D1258)</f>
        <v>250000</v>
      </c>
      <c r="E1259" s="1">
        <f t="shared" si="110"/>
        <v>182200</v>
      </c>
      <c r="F1259" s="1">
        <f t="shared" si="110"/>
        <v>0</v>
      </c>
      <c r="G1259" s="1">
        <f t="shared" si="110"/>
        <v>67800</v>
      </c>
    </row>
    <row r="1260" spans="1:7" x14ac:dyDescent="0.25">
      <c r="B1260" s="4"/>
    </row>
    <row r="1261" spans="1:7" ht="30" customHeight="1" x14ac:dyDescent="0.25">
      <c r="A1261" s="21" t="s">
        <v>283</v>
      </c>
      <c r="B1261" s="21"/>
      <c r="C1261" s="21"/>
      <c r="D1261" s="21"/>
      <c r="E1261" s="21"/>
      <c r="F1261" s="21"/>
      <c r="G1261" s="21"/>
    </row>
    <row r="1262" spans="1:7" x14ac:dyDescent="0.25">
      <c r="A1262" s="2" t="s">
        <v>274</v>
      </c>
      <c r="B1262" s="4">
        <v>50299080</v>
      </c>
      <c r="C1262" s="6">
        <v>100000</v>
      </c>
      <c r="D1262" s="6">
        <v>50000</v>
      </c>
      <c r="E1262" s="6">
        <v>0</v>
      </c>
      <c r="F1262" s="6">
        <f t="shared" si="109"/>
        <v>50000</v>
      </c>
      <c r="G1262" s="6">
        <f t="shared" si="109"/>
        <v>50000</v>
      </c>
    </row>
    <row r="1263" spans="1:7" x14ac:dyDescent="0.25">
      <c r="A1263" s="2" t="s">
        <v>224</v>
      </c>
      <c r="B1263" s="4">
        <v>50299080</v>
      </c>
      <c r="C1263" s="6">
        <v>100000</v>
      </c>
      <c r="D1263" s="6">
        <v>100000</v>
      </c>
      <c r="E1263" s="6">
        <v>0</v>
      </c>
      <c r="F1263" s="6">
        <f t="shared" si="109"/>
        <v>0</v>
      </c>
      <c r="G1263" s="6">
        <f t="shared" si="109"/>
        <v>100000</v>
      </c>
    </row>
    <row r="1264" spans="1:7" x14ac:dyDescent="0.25">
      <c r="A1264" s="2" t="s">
        <v>284</v>
      </c>
      <c r="B1264" s="4">
        <v>50299080</v>
      </c>
      <c r="C1264" s="6">
        <v>14270000</v>
      </c>
      <c r="D1264" s="6">
        <v>14000000</v>
      </c>
      <c r="E1264" s="6">
        <v>6036000</v>
      </c>
      <c r="F1264" s="6">
        <f t="shared" si="109"/>
        <v>270000</v>
      </c>
      <c r="G1264" s="6">
        <f t="shared" si="109"/>
        <v>7964000</v>
      </c>
    </row>
    <row r="1265" spans="1:7" x14ac:dyDescent="0.25">
      <c r="A1265" s="2" t="s">
        <v>237</v>
      </c>
      <c r="B1265" s="4">
        <v>50299080</v>
      </c>
      <c r="C1265" s="6">
        <v>400000</v>
      </c>
      <c r="D1265" s="6">
        <v>400000</v>
      </c>
      <c r="E1265" s="6">
        <v>0</v>
      </c>
      <c r="F1265" s="6">
        <f t="shared" si="109"/>
        <v>0</v>
      </c>
      <c r="G1265" s="6">
        <f t="shared" si="109"/>
        <v>400000</v>
      </c>
    </row>
    <row r="1266" spans="1:7" x14ac:dyDescent="0.25">
      <c r="A1266" s="2" t="s">
        <v>227</v>
      </c>
      <c r="B1266" s="4">
        <v>50299080</v>
      </c>
      <c r="C1266" s="6">
        <v>3750000</v>
      </c>
      <c r="D1266" s="6">
        <v>3750000</v>
      </c>
      <c r="E1266" s="6">
        <v>0</v>
      </c>
      <c r="F1266" s="6">
        <f t="shared" si="109"/>
        <v>0</v>
      </c>
      <c r="G1266" s="6">
        <f t="shared" si="109"/>
        <v>3750000</v>
      </c>
    </row>
    <row r="1267" spans="1:7" x14ac:dyDescent="0.25">
      <c r="A1267" s="2" t="s">
        <v>234</v>
      </c>
      <c r="B1267" s="4">
        <v>50299080</v>
      </c>
      <c r="C1267" s="6">
        <v>100000</v>
      </c>
      <c r="D1267" s="6">
        <v>100000</v>
      </c>
      <c r="E1267" s="6">
        <v>44200</v>
      </c>
      <c r="F1267" s="6">
        <f t="shared" si="109"/>
        <v>0</v>
      </c>
      <c r="G1267" s="6">
        <f t="shared" si="109"/>
        <v>55800</v>
      </c>
    </row>
    <row r="1268" spans="1:7" x14ac:dyDescent="0.25">
      <c r="B1268" s="4"/>
      <c r="C1268" s="1">
        <f>SUM(C1262:C1267)</f>
        <v>18720000</v>
      </c>
      <c r="D1268" s="1">
        <f t="shared" ref="D1268:G1268" si="111">SUM(D1262:D1267)</f>
        <v>18400000</v>
      </c>
      <c r="E1268" s="1">
        <f t="shared" si="111"/>
        <v>6080200</v>
      </c>
      <c r="F1268" s="1">
        <f t="shared" si="111"/>
        <v>320000</v>
      </c>
      <c r="G1268" s="1">
        <f t="shared" si="111"/>
        <v>12319800</v>
      </c>
    </row>
    <row r="1269" spans="1:7" x14ac:dyDescent="0.25">
      <c r="B1269" s="4"/>
    </row>
    <row r="1270" spans="1:7" ht="30" customHeight="1" x14ac:dyDescent="0.25">
      <c r="A1270" s="20" t="s">
        <v>285</v>
      </c>
      <c r="B1270" s="20"/>
      <c r="C1270" s="20"/>
      <c r="D1270" s="20"/>
      <c r="E1270" s="20"/>
      <c r="F1270" s="20"/>
      <c r="G1270" s="20"/>
    </row>
    <row r="1271" spans="1:7" x14ac:dyDescent="0.25">
      <c r="A1271" s="2" t="s">
        <v>286</v>
      </c>
      <c r="B1271" s="4">
        <v>50299080</v>
      </c>
      <c r="C1271" s="6">
        <v>14220000</v>
      </c>
      <c r="D1271" s="6">
        <v>7110000</v>
      </c>
      <c r="E1271" s="6">
        <v>7002000</v>
      </c>
      <c r="F1271" s="6">
        <f t="shared" si="109"/>
        <v>7110000</v>
      </c>
      <c r="G1271" s="6">
        <f t="shared" si="109"/>
        <v>108000</v>
      </c>
    </row>
    <row r="1272" spans="1:7" x14ac:dyDescent="0.25">
      <c r="B1272" s="4"/>
      <c r="C1272" s="1">
        <f>SUM(C1271)</f>
        <v>14220000</v>
      </c>
      <c r="D1272" s="1">
        <f t="shared" ref="D1272:G1272" si="112">SUM(D1271)</f>
        <v>7110000</v>
      </c>
      <c r="E1272" s="1">
        <f t="shared" si="112"/>
        <v>7002000</v>
      </c>
      <c r="F1272" s="1">
        <f t="shared" si="112"/>
        <v>7110000</v>
      </c>
      <c r="G1272" s="1">
        <f t="shared" si="112"/>
        <v>108000</v>
      </c>
    </row>
    <row r="1273" spans="1:7" x14ac:dyDescent="0.25">
      <c r="B1273" s="4"/>
    </row>
    <row r="1274" spans="1:7" ht="30" customHeight="1" x14ac:dyDescent="0.25">
      <c r="A1274" s="20" t="s">
        <v>287</v>
      </c>
      <c r="B1274" s="20"/>
      <c r="C1274" s="20"/>
      <c r="D1274" s="20"/>
      <c r="E1274" s="20"/>
      <c r="F1274" s="20"/>
      <c r="G1274" s="20"/>
    </row>
    <row r="1275" spans="1:7" x14ac:dyDescent="0.25">
      <c r="A1275" s="2" t="s">
        <v>263</v>
      </c>
      <c r="B1275" s="4">
        <v>50299080</v>
      </c>
      <c r="C1275" s="6">
        <v>89000</v>
      </c>
      <c r="D1275" s="6">
        <v>89000</v>
      </c>
      <c r="E1275" s="6">
        <v>88305</v>
      </c>
      <c r="F1275" s="6">
        <f t="shared" si="109"/>
        <v>0</v>
      </c>
      <c r="G1275" s="6">
        <f t="shared" si="109"/>
        <v>695</v>
      </c>
    </row>
    <row r="1276" spans="1:7" x14ac:dyDescent="0.25">
      <c r="A1276" s="2" t="s">
        <v>225</v>
      </c>
      <c r="B1276" s="4">
        <v>50299080</v>
      </c>
      <c r="C1276" s="6">
        <v>115000</v>
      </c>
      <c r="D1276" s="6">
        <v>115000</v>
      </c>
      <c r="E1276" s="6">
        <v>0</v>
      </c>
      <c r="F1276" s="6">
        <f t="shared" si="109"/>
        <v>0</v>
      </c>
      <c r="G1276" s="6">
        <f t="shared" si="109"/>
        <v>115000</v>
      </c>
    </row>
    <row r="1277" spans="1:7" x14ac:dyDescent="0.25">
      <c r="A1277" s="2" t="s">
        <v>196</v>
      </c>
      <c r="B1277" s="4">
        <v>50299080</v>
      </c>
      <c r="C1277" s="6">
        <v>224800</v>
      </c>
      <c r="D1277" s="6">
        <v>224800</v>
      </c>
      <c r="E1277" s="6">
        <v>0</v>
      </c>
      <c r="F1277" s="6">
        <f t="shared" si="109"/>
        <v>0</v>
      </c>
      <c r="G1277" s="6">
        <f t="shared" si="109"/>
        <v>224800</v>
      </c>
    </row>
    <row r="1278" spans="1:7" x14ac:dyDescent="0.25">
      <c r="A1278" s="2" t="s">
        <v>238</v>
      </c>
      <c r="B1278" s="4">
        <v>50299080</v>
      </c>
      <c r="C1278" s="6">
        <v>401200</v>
      </c>
      <c r="D1278" s="6">
        <v>401200</v>
      </c>
      <c r="E1278" s="6">
        <v>328826</v>
      </c>
      <c r="F1278" s="6">
        <f t="shared" si="109"/>
        <v>0</v>
      </c>
      <c r="G1278" s="6">
        <f t="shared" si="109"/>
        <v>72374</v>
      </c>
    </row>
    <row r="1279" spans="1:7" x14ac:dyDescent="0.25">
      <c r="A1279" s="2" t="s">
        <v>197</v>
      </c>
      <c r="B1279" s="4">
        <v>50299080</v>
      </c>
      <c r="C1279" s="6">
        <v>670000</v>
      </c>
      <c r="D1279" s="6">
        <v>670000</v>
      </c>
      <c r="E1279" s="6">
        <v>670000</v>
      </c>
      <c r="F1279" s="6">
        <f t="shared" si="109"/>
        <v>0</v>
      </c>
      <c r="G1279" s="6">
        <f t="shared" si="109"/>
        <v>0</v>
      </c>
    </row>
    <row r="1280" spans="1:7" x14ac:dyDescent="0.25">
      <c r="B1280" s="4"/>
      <c r="C1280" s="1">
        <f>SUM(C1275:C1279)</f>
        <v>1500000</v>
      </c>
      <c r="D1280" s="1">
        <f t="shared" ref="D1280:G1280" si="113">SUM(D1275:D1279)</f>
        <v>1500000</v>
      </c>
      <c r="E1280" s="1">
        <f t="shared" si="113"/>
        <v>1087131</v>
      </c>
      <c r="F1280" s="1">
        <f t="shared" si="113"/>
        <v>0</v>
      </c>
      <c r="G1280" s="1">
        <f t="shared" si="113"/>
        <v>412869</v>
      </c>
    </row>
    <row r="1281" spans="1:7" x14ac:dyDescent="0.25">
      <c r="B1281" s="4"/>
    </row>
    <row r="1282" spans="1:7" ht="30" customHeight="1" x14ac:dyDescent="0.25">
      <c r="A1282" s="20" t="s">
        <v>725</v>
      </c>
      <c r="B1282" s="20"/>
      <c r="C1282" s="20"/>
      <c r="D1282" s="20"/>
      <c r="E1282" s="20"/>
      <c r="F1282" s="20"/>
      <c r="G1282" s="20"/>
    </row>
    <row r="1283" spans="1:7" x14ac:dyDescent="0.25">
      <c r="A1283" s="2" t="s">
        <v>288</v>
      </c>
      <c r="B1283" s="4">
        <v>50299080</v>
      </c>
      <c r="C1283" s="6">
        <v>200000</v>
      </c>
      <c r="D1283" s="6">
        <v>100000</v>
      </c>
      <c r="E1283" s="6">
        <v>20000</v>
      </c>
      <c r="F1283" s="6">
        <f t="shared" si="109"/>
        <v>100000</v>
      </c>
      <c r="G1283" s="6">
        <f t="shared" si="109"/>
        <v>80000</v>
      </c>
    </row>
    <row r="1284" spans="1:7" x14ac:dyDescent="0.25">
      <c r="A1284" s="2" t="s">
        <v>289</v>
      </c>
      <c r="B1284" s="4">
        <v>50299080</v>
      </c>
      <c r="C1284" s="6">
        <v>29106000</v>
      </c>
      <c r="D1284" s="6">
        <v>21829500</v>
      </c>
      <c r="E1284" s="6">
        <v>13579000</v>
      </c>
      <c r="F1284" s="6">
        <f t="shared" si="109"/>
        <v>7276500</v>
      </c>
      <c r="G1284" s="6">
        <f t="shared" si="109"/>
        <v>8250500</v>
      </c>
    </row>
    <row r="1285" spans="1:7" x14ac:dyDescent="0.25">
      <c r="A1285" s="2" t="s">
        <v>290</v>
      </c>
      <c r="B1285" s="4">
        <v>50299080</v>
      </c>
      <c r="C1285" s="6">
        <v>50000</v>
      </c>
      <c r="D1285" s="6">
        <v>25000</v>
      </c>
      <c r="E1285" s="6">
        <v>0</v>
      </c>
      <c r="F1285" s="6">
        <f t="shared" si="109"/>
        <v>25000</v>
      </c>
      <c r="G1285" s="6">
        <f t="shared" si="109"/>
        <v>25000</v>
      </c>
    </row>
    <row r="1286" spans="1:7" x14ac:dyDescent="0.25">
      <c r="A1286" s="2" t="s">
        <v>224</v>
      </c>
      <c r="B1286" s="4">
        <v>50299080</v>
      </c>
      <c r="C1286" s="6">
        <v>50000</v>
      </c>
      <c r="D1286" s="6">
        <v>50000</v>
      </c>
      <c r="E1286" s="6">
        <v>45584</v>
      </c>
      <c r="F1286" s="6">
        <f t="shared" si="109"/>
        <v>0</v>
      </c>
      <c r="G1286" s="6">
        <f t="shared" si="109"/>
        <v>4416</v>
      </c>
    </row>
    <row r="1287" spans="1:7" x14ac:dyDescent="0.25">
      <c r="A1287" s="2" t="s">
        <v>237</v>
      </c>
      <c r="B1287" s="4">
        <v>50299080</v>
      </c>
      <c r="C1287" s="6">
        <v>175000</v>
      </c>
      <c r="D1287" s="6">
        <v>175000</v>
      </c>
      <c r="E1287" s="6">
        <v>28155</v>
      </c>
      <c r="F1287" s="6">
        <f t="shared" si="109"/>
        <v>0</v>
      </c>
      <c r="G1287" s="6">
        <f t="shared" si="109"/>
        <v>146845</v>
      </c>
    </row>
    <row r="1288" spans="1:7" x14ac:dyDescent="0.25">
      <c r="A1288" s="2" t="s">
        <v>196</v>
      </c>
      <c r="B1288" s="4">
        <v>50299080</v>
      </c>
      <c r="C1288" s="6">
        <v>250000</v>
      </c>
      <c r="D1288" s="6">
        <v>0</v>
      </c>
      <c r="E1288" s="6">
        <v>0</v>
      </c>
      <c r="F1288" s="6">
        <f t="shared" si="109"/>
        <v>250000</v>
      </c>
      <c r="G1288" s="6">
        <f t="shared" si="109"/>
        <v>0</v>
      </c>
    </row>
    <row r="1289" spans="1:7" x14ac:dyDescent="0.25">
      <c r="A1289" s="2" t="s">
        <v>238</v>
      </c>
      <c r="B1289" s="4">
        <v>50299080</v>
      </c>
      <c r="C1289" s="6">
        <v>1922400</v>
      </c>
      <c r="D1289" s="6">
        <v>1922400</v>
      </c>
      <c r="E1289" s="6">
        <v>163038</v>
      </c>
      <c r="F1289" s="6">
        <f t="shared" si="109"/>
        <v>0</v>
      </c>
      <c r="G1289" s="6">
        <f t="shared" si="109"/>
        <v>1759362</v>
      </c>
    </row>
    <row r="1290" spans="1:7" x14ac:dyDescent="0.25">
      <c r="A1290" s="2" t="s">
        <v>291</v>
      </c>
      <c r="B1290" s="4">
        <v>50299080</v>
      </c>
      <c r="C1290" s="6">
        <v>961600</v>
      </c>
      <c r="D1290" s="6">
        <v>480800</v>
      </c>
      <c r="E1290" s="6">
        <v>180000</v>
      </c>
      <c r="F1290" s="6">
        <f t="shared" si="109"/>
        <v>480800</v>
      </c>
      <c r="G1290" s="6">
        <f t="shared" si="109"/>
        <v>300800</v>
      </c>
    </row>
    <row r="1291" spans="1:7" x14ac:dyDescent="0.25">
      <c r="A1291" s="2" t="s">
        <v>197</v>
      </c>
      <c r="B1291" s="4">
        <v>50299080</v>
      </c>
      <c r="C1291" s="6">
        <v>90000</v>
      </c>
      <c r="D1291" s="6">
        <v>45000</v>
      </c>
      <c r="E1291" s="6">
        <v>0</v>
      </c>
      <c r="F1291" s="6">
        <f t="shared" si="109"/>
        <v>45000</v>
      </c>
      <c r="G1291" s="6">
        <f t="shared" si="109"/>
        <v>45000</v>
      </c>
    </row>
    <row r="1292" spans="1:7" x14ac:dyDescent="0.25">
      <c r="A1292" s="2" t="s">
        <v>234</v>
      </c>
      <c r="B1292" s="4">
        <v>50299080</v>
      </c>
      <c r="C1292" s="6">
        <v>50000</v>
      </c>
      <c r="D1292" s="6">
        <v>25000</v>
      </c>
      <c r="E1292" s="6">
        <v>0</v>
      </c>
      <c r="F1292" s="6">
        <f t="shared" si="109"/>
        <v>25000</v>
      </c>
      <c r="G1292" s="6">
        <f t="shared" si="109"/>
        <v>25000</v>
      </c>
    </row>
    <row r="1293" spans="1:7" x14ac:dyDescent="0.25">
      <c r="B1293" s="4"/>
      <c r="C1293" s="1">
        <f>SUM(C1283:C1292)</f>
        <v>32855000</v>
      </c>
      <c r="D1293" s="1">
        <f t="shared" ref="D1293:G1293" si="114">SUM(D1283:D1292)</f>
        <v>24652700</v>
      </c>
      <c r="E1293" s="1">
        <f t="shared" si="114"/>
        <v>14015777</v>
      </c>
      <c r="F1293" s="1">
        <f t="shared" si="114"/>
        <v>8202300</v>
      </c>
      <c r="G1293" s="1">
        <f t="shared" si="114"/>
        <v>10636923</v>
      </c>
    </row>
    <row r="1294" spans="1:7" x14ac:dyDescent="0.25">
      <c r="B1294" s="4"/>
    </row>
    <row r="1295" spans="1:7" ht="30" customHeight="1" x14ac:dyDescent="0.25">
      <c r="A1295" s="20" t="s">
        <v>292</v>
      </c>
      <c r="B1295" s="20"/>
      <c r="C1295" s="20"/>
      <c r="D1295" s="20"/>
      <c r="E1295" s="20"/>
      <c r="F1295" s="20"/>
      <c r="G1295" s="20"/>
    </row>
    <row r="1296" spans="1:7" x14ac:dyDescent="0.25">
      <c r="A1296" s="2" t="s">
        <v>77</v>
      </c>
      <c r="B1296" s="4">
        <v>50299080</v>
      </c>
      <c r="C1296" s="6">
        <v>84000</v>
      </c>
      <c r="D1296" s="6">
        <v>0</v>
      </c>
      <c r="E1296" s="6">
        <v>0</v>
      </c>
      <c r="F1296" s="6">
        <f t="shared" si="109"/>
        <v>84000</v>
      </c>
      <c r="G1296" s="6">
        <f t="shared" si="109"/>
        <v>0</v>
      </c>
    </row>
    <row r="1297" spans="1:7" x14ac:dyDescent="0.25">
      <c r="A1297" s="2" t="s">
        <v>293</v>
      </c>
      <c r="B1297" s="4">
        <v>50299080</v>
      </c>
      <c r="C1297" s="6">
        <v>1836000</v>
      </c>
      <c r="D1297" s="6">
        <v>1020000</v>
      </c>
      <c r="E1297" s="6">
        <v>816000</v>
      </c>
      <c r="F1297" s="6">
        <f t="shared" si="109"/>
        <v>816000</v>
      </c>
      <c r="G1297" s="6">
        <f t="shared" si="109"/>
        <v>204000</v>
      </c>
    </row>
    <row r="1298" spans="1:7" x14ac:dyDescent="0.25">
      <c r="A1298" s="2" t="s">
        <v>294</v>
      </c>
      <c r="B1298" s="4">
        <v>50299080</v>
      </c>
      <c r="C1298" s="6">
        <v>120000</v>
      </c>
      <c r="D1298" s="6">
        <v>60000</v>
      </c>
      <c r="E1298" s="6">
        <v>0</v>
      </c>
      <c r="F1298" s="6">
        <f t="shared" si="109"/>
        <v>60000</v>
      </c>
      <c r="G1298" s="6">
        <f t="shared" si="109"/>
        <v>60000</v>
      </c>
    </row>
    <row r="1299" spans="1:7" x14ac:dyDescent="0.25">
      <c r="A1299" s="2" t="s">
        <v>295</v>
      </c>
      <c r="B1299" s="4">
        <v>50299080</v>
      </c>
      <c r="C1299" s="6">
        <v>120000</v>
      </c>
      <c r="D1299" s="6">
        <v>60000</v>
      </c>
      <c r="E1299" s="6">
        <v>50000</v>
      </c>
      <c r="F1299" s="6">
        <f t="shared" si="109"/>
        <v>60000</v>
      </c>
      <c r="G1299" s="6">
        <f t="shared" si="109"/>
        <v>10000</v>
      </c>
    </row>
    <row r="1300" spans="1:7" x14ac:dyDescent="0.25">
      <c r="A1300" s="2" t="s">
        <v>296</v>
      </c>
      <c r="B1300" s="4">
        <v>50299080</v>
      </c>
      <c r="C1300" s="6">
        <v>120000</v>
      </c>
      <c r="D1300" s="6">
        <v>60000</v>
      </c>
      <c r="E1300" s="6">
        <v>60000</v>
      </c>
      <c r="F1300" s="6">
        <f t="shared" si="109"/>
        <v>60000</v>
      </c>
      <c r="G1300" s="6">
        <f t="shared" si="109"/>
        <v>0</v>
      </c>
    </row>
    <row r="1301" spans="1:7" x14ac:dyDescent="0.25">
      <c r="A1301" s="2" t="s">
        <v>297</v>
      </c>
      <c r="B1301" s="4">
        <v>50299080</v>
      </c>
      <c r="C1301" s="6">
        <v>120000</v>
      </c>
      <c r="D1301" s="6">
        <v>60000</v>
      </c>
      <c r="E1301" s="6">
        <v>60000</v>
      </c>
      <c r="F1301" s="6">
        <f t="shared" si="109"/>
        <v>60000</v>
      </c>
      <c r="G1301" s="6">
        <f t="shared" si="109"/>
        <v>0</v>
      </c>
    </row>
    <row r="1302" spans="1:7" x14ac:dyDescent="0.25">
      <c r="A1302" s="2" t="s">
        <v>298</v>
      </c>
      <c r="B1302" s="4">
        <v>50299080</v>
      </c>
      <c r="C1302" s="6">
        <v>240000</v>
      </c>
      <c r="D1302" s="6">
        <v>60000</v>
      </c>
      <c r="E1302" s="6">
        <v>60000</v>
      </c>
      <c r="F1302" s="6">
        <f t="shared" si="109"/>
        <v>180000</v>
      </c>
      <c r="G1302" s="6">
        <f t="shared" si="109"/>
        <v>0</v>
      </c>
    </row>
    <row r="1303" spans="1:7" x14ac:dyDescent="0.25">
      <c r="A1303" s="2" t="s">
        <v>299</v>
      </c>
      <c r="B1303" s="4">
        <v>50299080</v>
      </c>
      <c r="C1303" s="6">
        <v>120000</v>
      </c>
      <c r="D1303" s="6">
        <v>60000</v>
      </c>
      <c r="E1303" s="6">
        <v>60000</v>
      </c>
      <c r="F1303" s="6">
        <f t="shared" si="109"/>
        <v>60000</v>
      </c>
      <c r="G1303" s="6">
        <f t="shared" si="109"/>
        <v>0</v>
      </c>
    </row>
    <row r="1304" spans="1:7" x14ac:dyDescent="0.25">
      <c r="A1304" s="2" t="s">
        <v>300</v>
      </c>
      <c r="B1304" s="4">
        <v>50299080</v>
      </c>
      <c r="C1304" s="6">
        <v>120000</v>
      </c>
      <c r="D1304" s="6">
        <v>60000</v>
      </c>
      <c r="E1304" s="6">
        <v>0</v>
      </c>
      <c r="F1304" s="6">
        <f t="shared" si="109"/>
        <v>60000</v>
      </c>
      <c r="G1304" s="6">
        <f t="shared" si="109"/>
        <v>60000</v>
      </c>
    </row>
    <row r="1305" spans="1:7" x14ac:dyDescent="0.25">
      <c r="A1305" s="2" t="s">
        <v>301</v>
      </c>
      <c r="B1305" s="4">
        <v>50299080</v>
      </c>
      <c r="C1305" s="6">
        <v>480000</v>
      </c>
      <c r="D1305" s="6">
        <v>240000</v>
      </c>
      <c r="E1305" s="6">
        <v>210000</v>
      </c>
      <c r="F1305" s="6">
        <f t="shared" si="109"/>
        <v>240000</v>
      </c>
      <c r="G1305" s="6">
        <f t="shared" si="109"/>
        <v>30000</v>
      </c>
    </row>
    <row r="1306" spans="1:7" x14ac:dyDescent="0.25">
      <c r="A1306" s="2" t="s">
        <v>302</v>
      </c>
      <c r="B1306" s="4">
        <v>50299080</v>
      </c>
      <c r="C1306" s="6">
        <v>600000</v>
      </c>
      <c r="D1306" s="6">
        <v>300000</v>
      </c>
      <c r="E1306" s="6">
        <v>180000</v>
      </c>
      <c r="F1306" s="6">
        <f t="shared" si="109"/>
        <v>300000</v>
      </c>
      <c r="G1306" s="6">
        <f t="shared" si="109"/>
        <v>120000</v>
      </c>
    </row>
    <row r="1307" spans="1:7" x14ac:dyDescent="0.25">
      <c r="A1307" s="2" t="s">
        <v>303</v>
      </c>
      <c r="B1307" s="4">
        <v>50299080</v>
      </c>
      <c r="C1307" s="6">
        <v>1080000</v>
      </c>
      <c r="D1307" s="6">
        <v>540000</v>
      </c>
      <c r="E1307" s="6">
        <v>540000</v>
      </c>
      <c r="F1307" s="6">
        <f t="shared" si="109"/>
        <v>540000</v>
      </c>
      <c r="G1307" s="6">
        <f t="shared" si="109"/>
        <v>0</v>
      </c>
    </row>
    <row r="1308" spans="1:7" x14ac:dyDescent="0.25">
      <c r="A1308" s="2" t="s">
        <v>304</v>
      </c>
      <c r="B1308" s="4">
        <v>50299080</v>
      </c>
      <c r="C1308" s="6">
        <v>240000</v>
      </c>
      <c r="D1308" s="6">
        <v>120000</v>
      </c>
      <c r="E1308" s="6">
        <v>120000</v>
      </c>
      <c r="F1308" s="6">
        <f t="shared" si="109"/>
        <v>120000</v>
      </c>
      <c r="G1308" s="6">
        <f t="shared" si="109"/>
        <v>0</v>
      </c>
    </row>
    <row r="1309" spans="1:7" x14ac:dyDescent="0.25">
      <c r="A1309" s="2" t="s">
        <v>305</v>
      </c>
      <c r="B1309" s="4">
        <v>50299080</v>
      </c>
      <c r="C1309" s="6">
        <v>240000</v>
      </c>
      <c r="D1309" s="6">
        <v>120000</v>
      </c>
      <c r="E1309" s="6">
        <v>120000</v>
      </c>
      <c r="F1309" s="6">
        <f t="shared" si="109"/>
        <v>120000</v>
      </c>
      <c r="G1309" s="6">
        <f t="shared" si="109"/>
        <v>0</v>
      </c>
    </row>
    <row r="1310" spans="1:7" x14ac:dyDescent="0.25">
      <c r="A1310" s="2" t="s">
        <v>306</v>
      </c>
      <c r="B1310" s="4">
        <v>50299080</v>
      </c>
      <c r="C1310" s="6">
        <v>240000</v>
      </c>
      <c r="D1310" s="6">
        <v>120000</v>
      </c>
      <c r="E1310" s="6">
        <v>120000</v>
      </c>
      <c r="F1310" s="6">
        <f t="shared" si="109"/>
        <v>120000</v>
      </c>
      <c r="G1310" s="6">
        <f t="shared" si="109"/>
        <v>0</v>
      </c>
    </row>
    <row r="1311" spans="1:7" x14ac:dyDescent="0.25">
      <c r="A1311" s="2" t="s">
        <v>307</v>
      </c>
      <c r="B1311" s="4">
        <v>50299080</v>
      </c>
      <c r="C1311" s="6">
        <v>240000</v>
      </c>
      <c r="D1311" s="6">
        <v>120000</v>
      </c>
      <c r="E1311" s="6">
        <v>120000</v>
      </c>
      <c r="F1311" s="6">
        <f t="shared" si="109"/>
        <v>120000</v>
      </c>
      <c r="G1311" s="6">
        <f t="shared" si="109"/>
        <v>0</v>
      </c>
    </row>
    <row r="1312" spans="1:7" x14ac:dyDescent="0.25">
      <c r="B1312" s="4"/>
      <c r="C1312" s="1">
        <f>SUM(C1296:C1311)</f>
        <v>6000000</v>
      </c>
      <c r="D1312" s="1">
        <f t="shared" ref="D1312:G1312" si="115">SUM(D1296:D1311)</f>
        <v>3000000</v>
      </c>
      <c r="E1312" s="1">
        <f t="shared" si="115"/>
        <v>2516000</v>
      </c>
      <c r="F1312" s="1">
        <f t="shared" si="115"/>
        <v>3000000</v>
      </c>
      <c r="G1312" s="1">
        <f t="shared" si="115"/>
        <v>484000</v>
      </c>
    </row>
    <row r="1313" spans="1:7" x14ac:dyDescent="0.25">
      <c r="B1313" s="4"/>
    </row>
    <row r="1314" spans="1:7" ht="30" customHeight="1" x14ac:dyDescent="0.25">
      <c r="A1314" s="20" t="s">
        <v>308</v>
      </c>
      <c r="B1314" s="20"/>
      <c r="C1314" s="20"/>
      <c r="D1314" s="20"/>
      <c r="E1314" s="20"/>
      <c r="F1314" s="20"/>
      <c r="G1314" s="20"/>
    </row>
    <row r="1315" spans="1:7" x14ac:dyDescent="0.25">
      <c r="A1315" s="2" t="s">
        <v>236</v>
      </c>
      <c r="B1315" s="4">
        <v>50299080</v>
      </c>
      <c r="C1315" s="6">
        <v>50000</v>
      </c>
      <c r="D1315" s="6">
        <v>50000</v>
      </c>
      <c r="E1315" s="6">
        <v>0</v>
      </c>
      <c r="F1315" s="6">
        <f t="shared" si="109"/>
        <v>0</v>
      </c>
      <c r="G1315" s="6">
        <f t="shared" si="109"/>
        <v>50000</v>
      </c>
    </row>
    <row r="1316" spans="1:7" x14ac:dyDescent="0.25">
      <c r="A1316" s="2" t="s">
        <v>238</v>
      </c>
      <c r="B1316" s="4">
        <v>50299080</v>
      </c>
      <c r="C1316" s="6">
        <v>110000</v>
      </c>
      <c r="D1316" s="6">
        <v>110000</v>
      </c>
      <c r="E1316" s="6">
        <v>0</v>
      </c>
      <c r="F1316" s="6">
        <f t="shared" si="109"/>
        <v>0</v>
      </c>
      <c r="G1316" s="6">
        <f t="shared" si="109"/>
        <v>110000</v>
      </c>
    </row>
    <row r="1317" spans="1:7" x14ac:dyDescent="0.25">
      <c r="A1317" s="2" t="s">
        <v>253</v>
      </c>
      <c r="B1317" s="4">
        <v>50299080</v>
      </c>
      <c r="C1317" s="6">
        <v>240000</v>
      </c>
      <c r="D1317" s="6">
        <v>200000</v>
      </c>
      <c r="E1317" s="6">
        <v>56224.4</v>
      </c>
      <c r="F1317" s="6">
        <f t="shared" si="109"/>
        <v>40000</v>
      </c>
      <c r="G1317" s="6">
        <f t="shared" si="109"/>
        <v>143775.6</v>
      </c>
    </row>
    <row r="1318" spans="1:7" x14ac:dyDescent="0.25">
      <c r="A1318" s="2" t="s">
        <v>254</v>
      </c>
      <c r="B1318" s="4">
        <v>50299080</v>
      </c>
      <c r="C1318" s="6">
        <v>400000</v>
      </c>
      <c r="D1318" s="6">
        <v>300000</v>
      </c>
      <c r="E1318" s="6">
        <v>16849.599999999999</v>
      </c>
      <c r="F1318" s="6">
        <f t="shared" si="109"/>
        <v>100000</v>
      </c>
      <c r="G1318" s="6">
        <f t="shared" si="109"/>
        <v>283150.40000000002</v>
      </c>
    </row>
    <row r="1319" spans="1:7" x14ac:dyDescent="0.25">
      <c r="A1319" s="2" t="s">
        <v>309</v>
      </c>
      <c r="B1319" s="4">
        <v>50299080</v>
      </c>
      <c r="C1319" s="6">
        <v>48800</v>
      </c>
      <c r="D1319" s="6">
        <v>48800</v>
      </c>
      <c r="E1319" s="6">
        <v>0</v>
      </c>
      <c r="F1319" s="6">
        <f t="shared" si="109"/>
        <v>0</v>
      </c>
      <c r="G1319" s="6">
        <f t="shared" si="109"/>
        <v>48800</v>
      </c>
    </row>
    <row r="1320" spans="1:7" x14ac:dyDescent="0.25">
      <c r="A1320" s="2" t="s">
        <v>310</v>
      </c>
      <c r="B1320" s="4">
        <v>50299080</v>
      </c>
      <c r="C1320" s="6">
        <v>151200</v>
      </c>
      <c r="D1320" s="6">
        <v>151200</v>
      </c>
      <c r="E1320" s="6">
        <v>0</v>
      </c>
      <c r="F1320" s="6">
        <f t="shared" si="109"/>
        <v>0</v>
      </c>
      <c r="G1320" s="6">
        <f t="shared" si="109"/>
        <v>151200</v>
      </c>
    </row>
    <row r="1321" spans="1:7" x14ac:dyDescent="0.25">
      <c r="B1321" s="4"/>
      <c r="C1321" s="1">
        <f>SUM(C1315:C1320)</f>
        <v>1000000</v>
      </c>
      <c r="D1321" s="1">
        <f t="shared" ref="D1321:G1321" si="116">SUM(D1315:D1320)</f>
        <v>860000</v>
      </c>
      <c r="E1321" s="1">
        <f t="shared" si="116"/>
        <v>73074</v>
      </c>
      <c r="F1321" s="1">
        <f t="shared" si="116"/>
        <v>140000</v>
      </c>
      <c r="G1321" s="1">
        <f t="shared" si="116"/>
        <v>786926</v>
      </c>
    </row>
    <row r="1322" spans="1:7" x14ac:dyDescent="0.25">
      <c r="B1322" s="4"/>
    </row>
    <row r="1323" spans="1:7" ht="30" customHeight="1" x14ac:dyDescent="0.25">
      <c r="A1323" s="20" t="s">
        <v>311</v>
      </c>
      <c r="B1323" s="20"/>
      <c r="C1323" s="20"/>
      <c r="D1323" s="20"/>
      <c r="E1323" s="20"/>
      <c r="F1323" s="20"/>
      <c r="G1323" s="20"/>
    </row>
    <row r="1324" spans="1:7" x14ac:dyDescent="0.25">
      <c r="A1324" s="2" t="s">
        <v>253</v>
      </c>
      <c r="B1324" s="4">
        <v>50299080</v>
      </c>
      <c r="C1324" s="6">
        <v>200000</v>
      </c>
      <c r="D1324" s="6">
        <v>150000</v>
      </c>
      <c r="E1324" s="6">
        <v>58462.5</v>
      </c>
      <c r="F1324" s="6">
        <f t="shared" si="109"/>
        <v>50000</v>
      </c>
      <c r="G1324" s="6">
        <f t="shared" si="109"/>
        <v>91537.5</v>
      </c>
    </row>
    <row r="1325" spans="1:7" x14ac:dyDescent="0.25">
      <c r="A1325" s="2" t="s">
        <v>271</v>
      </c>
      <c r="B1325" s="4">
        <v>50299080</v>
      </c>
      <c r="C1325" s="6">
        <v>50000</v>
      </c>
      <c r="D1325" s="6">
        <v>0</v>
      </c>
      <c r="E1325" s="6">
        <v>0</v>
      </c>
      <c r="F1325" s="6">
        <f t="shared" si="109"/>
        <v>50000</v>
      </c>
      <c r="G1325" s="6">
        <f t="shared" si="109"/>
        <v>0</v>
      </c>
    </row>
    <row r="1326" spans="1:7" x14ac:dyDescent="0.25">
      <c r="A1326" s="2" t="s">
        <v>312</v>
      </c>
      <c r="B1326" s="4">
        <v>50299080</v>
      </c>
      <c r="C1326" s="6">
        <v>11550000</v>
      </c>
      <c r="D1326" s="6">
        <v>5775000</v>
      </c>
      <c r="E1326" s="6">
        <v>4444500</v>
      </c>
      <c r="F1326" s="6">
        <f t="shared" si="109"/>
        <v>5775000</v>
      </c>
      <c r="G1326" s="6">
        <f t="shared" si="109"/>
        <v>1330500</v>
      </c>
    </row>
    <row r="1327" spans="1:7" x14ac:dyDescent="0.25">
      <c r="A1327" s="2" t="s">
        <v>313</v>
      </c>
      <c r="B1327" s="4">
        <v>50299080</v>
      </c>
      <c r="C1327" s="6">
        <v>200000</v>
      </c>
      <c r="D1327" s="6">
        <v>200000</v>
      </c>
      <c r="E1327" s="6">
        <v>0</v>
      </c>
      <c r="F1327" s="6">
        <f t="shared" si="109"/>
        <v>0</v>
      </c>
      <c r="G1327" s="6">
        <f t="shared" si="109"/>
        <v>200000</v>
      </c>
    </row>
    <row r="1328" spans="1:7" x14ac:dyDescent="0.25">
      <c r="B1328" s="4"/>
      <c r="C1328" s="1">
        <f>SUM(C1324:C1327)</f>
        <v>12000000</v>
      </c>
      <c r="D1328" s="1">
        <f t="shared" ref="D1328:G1328" si="117">SUM(D1324:D1327)</f>
        <v>6125000</v>
      </c>
      <c r="E1328" s="1">
        <f t="shared" si="117"/>
        <v>4502962.5</v>
      </c>
      <c r="F1328" s="1">
        <f t="shared" si="117"/>
        <v>5875000</v>
      </c>
      <c r="G1328" s="1">
        <f t="shared" si="117"/>
        <v>1622037.5</v>
      </c>
    </row>
    <row r="1329" spans="1:7" x14ac:dyDescent="0.25">
      <c r="B1329" s="4"/>
    </row>
    <row r="1330" spans="1:7" ht="30" customHeight="1" x14ac:dyDescent="0.25">
      <c r="A1330" s="20" t="s">
        <v>314</v>
      </c>
      <c r="B1330" s="20"/>
      <c r="C1330" s="20"/>
      <c r="D1330" s="20"/>
      <c r="E1330" s="20"/>
      <c r="F1330" s="20"/>
      <c r="G1330" s="20"/>
    </row>
    <row r="1331" spans="1:7" x14ac:dyDescent="0.25">
      <c r="A1331" s="2" t="s">
        <v>289</v>
      </c>
      <c r="B1331" s="4">
        <v>50299080</v>
      </c>
      <c r="C1331" s="6">
        <v>183360</v>
      </c>
      <c r="D1331" s="6">
        <v>183360</v>
      </c>
      <c r="E1331" s="6">
        <v>0</v>
      </c>
      <c r="F1331" s="6">
        <f t="shared" si="109"/>
        <v>0</v>
      </c>
      <c r="G1331" s="6">
        <f t="shared" si="109"/>
        <v>183360</v>
      </c>
    </row>
    <row r="1332" spans="1:7" x14ac:dyDescent="0.25">
      <c r="A1332" s="2" t="s">
        <v>315</v>
      </c>
      <c r="B1332" s="4">
        <v>50299080</v>
      </c>
      <c r="C1332" s="6">
        <v>5140800</v>
      </c>
      <c r="D1332" s="6">
        <v>5140800</v>
      </c>
      <c r="E1332" s="6">
        <v>984000</v>
      </c>
      <c r="F1332" s="6">
        <f t="shared" si="109"/>
        <v>0</v>
      </c>
      <c r="G1332" s="6">
        <f t="shared" si="109"/>
        <v>4156800</v>
      </c>
    </row>
    <row r="1333" spans="1:7" x14ac:dyDescent="0.25">
      <c r="A1333" s="2" t="s">
        <v>253</v>
      </c>
      <c r="B1333" s="4">
        <v>50299080</v>
      </c>
      <c r="C1333" s="6">
        <v>675840</v>
      </c>
      <c r="D1333" s="6">
        <v>650000</v>
      </c>
      <c r="E1333" s="6">
        <v>66045</v>
      </c>
      <c r="F1333" s="6">
        <f t="shared" si="109"/>
        <v>25840</v>
      </c>
      <c r="G1333" s="6">
        <f t="shared" si="109"/>
        <v>583955</v>
      </c>
    </row>
    <row r="1334" spans="1:7" x14ac:dyDescent="0.25">
      <c r="A1334" s="2" t="s">
        <v>254</v>
      </c>
      <c r="B1334" s="4">
        <v>50299080</v>
      </c>
      <c r="C1334" s="6">
        <v>4000000</v>
      </c>
      <c r="D1334" s="6">
        <v>3666640</v>
      </c>
      <c r="E1334" s="6">
        <v>0</v>
      </c>
      <c r="F1334" s="6">
        <f t="shared" si="109"/>
        <v>333360</v>
      </c>
      <c r="G1334" s="6">
        <f t="shared" si="109"/>
        <v>3666640</v>
      </c>
    </row>
    <row r="1335" spans="1:7" x14ac:dyDescent="0.25">
      <c r="B1335" s="4"/>
      <c r="C1335" s="1">
        <f>SUM(C1331:C1334)</f>
        <v>10000000</v>
      </c>
      <c r="D1335" s="1">
        <f t="shared" ref="D1335:G1335" si="118">SUM(D1331:D1334)</f>
        <v>9640800</v>
      </c>
      <c r="E1335" s="1">
        <f t="shared" si="118"/>
        <v>1050045</v>
      </c>
      <c r="F1335" s="1">
        <f t="shared" si="118"/>
        <v>359200</v>
      </c>
      <c r="G1335" s="1">
        <f t="shared" si="118"/>
        <v>8590755</v>
      </c>
    </row>
    <row r="1336" spans="1:7" x14ac:dyDescent="0.25">
      <c r="B1336" s="4"/>
    </row>
    <row r="1337" spans="1:7" ht="30" customHeight="1" x14ac:dyDescent="0.25">
      <c r="A1337" s="20" t="s">
        <v>726</v>
      </c>
      <c r="B1337" s="20"/>
      <c r="C1337" s="20"/>
      <c r="D1337" s="20"/>
      <c r="E1337" s="20"/>
      <c r="F1337" s="20"/>
      <c r="G1337" s="20"/>
    </row>
    <row r="1338" spans="1:7" x14ac:dyDescent="0.25">
      <c r="A1338" s="2" t="s">
        <v>316</v>
      </c>
      <c r="B1338" s="4">
        <v>50299080</v>
      </c>
      <c r="C1338" s="6">
        <v>2188000</v>
      </c>
      <c r="D1338" s="6">
        <v>2188000</v>
      </c>
      <c r="E1338" s="6">
        <v>0</v>
      </c>
      <c r="F1338" s="6">
        <f t="shared" si="109"/>
        <v>0</v>
      </c>
      <c r="G1338" s="6">
        <f t="shared" si="109"/>
        <v>2188000</v>
      </c>
    </row>
    <row r="1339" spans="1:7" x14ac:dyDescent="0.25">
      <c r="A1339" s="2" t="s">
        <v>206</v>
      </c>
      <c r="B1339" s="4">
        <v>50299080</v>
      </c>
      <c r="C1339" s="6">
        <v>112000</v>
      </c>
      <c r="D1339" s="6">
        <v>112000</v>
      </c>
      <c r="E1339" s="6">
        <v>0</v>
      </c>
      <c r="F1339" s="6">
        <f t="shared" si="109"/>
        <v>0</v>
      </c>
      <c r="G1339" s="6">
        <f t="shared" si="109"/>
        <v>112000</v>
      </c>
    </row>
    <row r="1340" spans="1:7" x14ac:dyDescent="0.25">
      <c r="B1340" s="4"/>
      <c r="C1340" s="1">
        <f>SUM(C1338:C1339)</f>
        <v>2300000</v>
      </c>
      <c r="D1340" s="1">
        <f t="shared" ref="D1340:G1340" si="119">SUM(D1338:D1339)</f>
        <v>2300000</v>
      </c>
      <c r="E1340" s="1">
        <f t="shared" si="119"/>
        <v>0</v>
      </c>
      <c r="F1340" s="1">
        <f t="shared" si="119"/>
        <v>0</v>
      </c>
      <c r="G1340" s="1">
        <f t="shared" si="119"/>
        <v>2300000</v>
      </c>
    </row>
    <row r="1341" spans="1:7" x14ac:dyDescent="0.25">
      <c r="B1341" s="4"/>
    </row>
    <row r="1342" spans="1:7" s="13" customFormat="1" ht="30" customHeight="1" x14ac:dyDescent="0.25">
      <c r="A1342" s="20" t="s">
        <v>727</v>
      </c>
      <c r="B1342" s="20"/>
      <c r="C1342" s="20"/>
      <c r="D1342" s="20"/>
      <c r="E1342" s="20"/>
      <c r="F1342" s="20"/>
      <c r="G1342" s="20"/>
    </row>
    <row r="1343" spans="1:7" x14ac:dyDescent="0.25">
      <c r="A1343" s="2" t="s">
        <v>224</v>
      </c>
      <c r="B1343" s="4">
        <v>50299080</v>
      </c>
      <c r="C1343" s="6">
        <v>30000</v>
      </c>
      <c r="D1343" s="6">
        <v>30000</v>
      </c>
      <c r="E1343" s="6">
        <v>0</v>
      </c>
      <c r="F1343" s="6">
        <f t="shared" ref="F1343:G1425" si="120">C1343-D1343</f>
        <v>0</v>
      </c>
      <c r="G1343" s="6">
        <f t="shared" si="120"/>
        <v>30000</v>
      </c>
    </row>
    <row r="1344" spans="1:7" x14ac:dyDescent="0.25">
      <c r="A1344" s="2" t="s">
        <v>237</v>
      </c>
      <c r="B1344" s="4">
        <v>50299080</v>
      </c>
      <c r="C1344" s="6">
        <v>2500</v>
      </c>
      <c r="D1344" s="6">
        <v>2500</v>
      </c>
      <c r="E1344" s="6">
        <v>0</v>
      </c>
      <c r="F1344" s="6">
        <f t="shared" si="120"/>
        <v>0</v>
      </c>
      <c r="G1344" s="6">
        <f t="shared" si="120"/>
        <v>2500</v>
      </c>
    </row>
    <row r="1345" spans="1:7" x14ac:dyDescent="0.25">
      <c r="A1345" s="2" t="s">
        <v>227</v>
      </c>
      <c r="B1345" s="4">
        <v>50299080</v>
      </c>
      <c r="C1345" s="6">
        <v>240000</v>
      </c>
      <c r="D1345" s="6">
        <v>240000</v>
      </c>
      <c r="E1345" s="6">
        <v>225604</v>
      </c>
      <c r="F1345" s="6">
        <f t="shared" si="120"/>
        <v>0</v>
      </c>
      <c r="G1345" s="6">
        <f t="shared" si="120"/>
        <v>14396</v>
      </c>
    </row>
    <row r="1346" spans="1:7" x14ac:dyDescent="0.25">
      <c r="A1346" s="2" t="s">
        <v>228</v>
      </c>
      <c r="B1346" s="4">
        <v>50299080</v>
      </c>
      <c r="C1346" s="6">
        <v>227500</v>
      </c>
      <c r="D1346" s="6">
        <v>227500</v>
      </c>
      <c r="E1346" s="6">
        <v>225000</v>
      </c>
      <c r="F1346" s="6">
        <f t="shared" si="120"/>
        <v>0</v>
      </c>
      <c r="G1346" s="6">
        <f t="shared" si="120"/>
        <v>2500</v>
      </c>
    </row>
    <row r="1347" spans="1:7" x14ac:dyDescent="0.25">
      <c r="B1347" s="4"/>
      <c r="C1347" s="1">
        <f>SUM(C1343:C1346)</f>
        <v>500000</v>
      </c>
      <c r="D1347" s="1">
        <f t="shared" ref="D1347:G1347" si="121">SUM(D1343:D1346)</f>
        <v>500000</v>
      </c>
      <c r="E1347" s="1">
        <f t="shared" si="121"/>
        <v>450604</v>
      </c>
      <c r="F1347" s="1">
        <f t="shared" si="121"/>
        <v>0</v>
      </c>
      <c r="G1347" s="1">
        <f t="shared" si="121"/>
        <v>49396</v>
      </c>
    </row>
    <row r="1348" spans="1:7" x14ac:dyDescent="0.25">
      <c r="B1348" s="4"/>
    </row>
    <row r="1349" spans="1:7" x14ac:dyDescent="0.25">
      <c r="A1349" s="3" t="s">
        <v>317</v>
      </c>
      <c r="B1349" s="4"/>
    </row>
    <row r="1350" spans="1:7" x14ac:dyDescent="0.25">
      <c r="A1350" s="2" t="s">
        <v>318</v>
      </c>
      <c r="B1350" s="4">
        <v>50299080</v>
      </c>
      <c r="C1350" s="6">
        <v>21000</v>
      </c>
      <c r="D1350" s="6">
        <v>21000</v>
      </c>
      <c r="E1350" s="6">
        <v>20670</v>
      </c>
      <c r="F1350" s="6">
        <f t="shared" si="120"/>
        <v>0</v>
      </c>
      <c r="G1350" s="6">
        <f t="shared" si="120"/>
        <v>330</v>
      </c>
    </row>
    <row r="1351" spans="1:7" x14ac:dyDescent="0.25">
      <c r="A1351" s="2" t="s">
        <v>224</v>
      </c>
      <c r="B1351" s="4">
        <v>50299080</v>
      </c>
      <c r="C1351" s="6">
        <v>100000</v>
      </c>
      <c r="D1351" s="6">
        <v>100000</v>
      </c>
      <c r="E1351" s="6">
        <v>88558.24</v>
      </c>
      <c r="F1351" s="6">
        <f t="shared" si="120"/>
        <v>0</v>
      </c>
      <c r="G1351" s="6">
        <f t="shared" si="120"/>
        <v>11441.759999999995</v>
      </c>
    </row>
    <row r="1352" spans="1:7" x14ac:dyDescent="0.25">
      <c r="A1352" s="2" t="s">
        <v>225</v>
      </c>
      <c r="B1352" s="4">
        <v>50299080</v>
      </c>
      <c r="C1352" s="6">
        <v>150000</v>
      </c>
      <c r="D1352" s="6">
        <v>150000</v>
      </c>
      <c r="E1352" s="6">
        <v>17000</v>
      </c>
      <c r="F1352" s="6">
        <f t="shared" si="120"/>
        <v>0</v>
      </c>
      <c r="G1352" s="6">
        <f t="shared" si="120"/>
        <v>133000</v>
      </c>
    </row>
    <row r="1353" spans="1:7" x14ac:dyDescent="0.25">
      <c r="A1353" s="2" t="s">
        <v>237</v>
      </c>
      <c r="B1353" s="4">
        <v>50299080</v>
      </c>
      <c r="C1353" s="6">
        <v>250000</v>
      </c>
      <c r="D1353" s="6">
        <v>250000</v>
      </c>
      <c r="E1353" s="6">
        <v>37860</v>
      </c>
      <c r="F1353" s="6">
        <f t="shared" si="120"/>
        <v>0</v>
      </c>
      <c r="G1353" s="6">
        <f t="shared" si="120"/>
        <v>212140</v>
      </c>
    </row>
    <row r="1354" spans="1:7" x14ac:dyDescent="0.25">
      <c r="A1354" s="2" t="s">
        <v>196</v>
      </c>
      <c r="B1354" s="4">
        <v>50299080</v>
      </c>
      <c r="C1354" s="6">
        <v>820000</v>
      </c>
      <c r="D1354" s="6">
        <v>820000</v>
      </c>
      <c r="E1354" s="6">
        <v>0</v>
      </c>
      <c r="F1354" s="6">
        <f t="shared" si="120"/>
        <v>0</v>
      </c>
      <c r="G1354" s="6">
        <f t="shared" si="120"/>
        <v>820000</v>
      </c>
    </row>
    <row r="1355" spans="1:7" x14ac:dyDescent="0.25">
      <c r="A1355" s="2" t="s">
        <v>238</v>
      </c>
      <c r="B1355" s="4">
        <v>50299080</v>
      </c>
      <c r="C1355" s="6">
        <v>260000</v>
      </c>
      <c r="D1355" s="6">
        <v>260000</v>
      </c>
      <c r="E1355" s="6">
        <v>151042</v>
      </c>
      <c r="F1355" s="6">
        <f t="shared" si="120"/>
        <v>0</v>
      </c>
      <c r="G1355" s="6">
        <f t="shared" si="120"/>
        <v>108958</v>
      </c>
    </row>
    <row r="1356" spans="1:7" x14ac:dyDescent="0.25">
      <c r="A1356" s="2" t="s">
        <v>197</v>
      </c>
      <c r="B1356" s="4">
        <v>50299080</v>
      </c>
      <c r="C1356" s="6">
        <v>399000</v>
      </c>
      <c r="D1356" s="6">
        <v>399000</v>
      </c>
      <c r="E1356" s="6">
        <v>175000</v>
      </c>
      <c r="F1356" s="6">
        <f t="shared" si="120"/>
        <v>0</v>
      </c>
      <c r="G1356" s="6">
        <f t="shared" si="120"/>
        <v>224000</v>
      </c>
    </row>
    <row r="1357" spans="1:7" x14ac:dyDescent="0.25">
      <c r="B1357" s="4"/>
      <c r="C1357" s="1">
        <f>SUM(C1350:C1356)</f>
        <v>2000000</v>
      </c>
      <c r="D1357" s="1">
        <f t="shared" ref="D1357:G1357" si="122">SUM(D1350:D1356)</f>
        <v>2000000</v>
      </c>
      <c r="E1357" s="1">
        <f t="shared" si="122"/>
        <v>490130.24</v>
      </c>
      <c r="F1357" s="1">
        <f t="shared" si="122"/>
        <v>0</v>
      </c>
      <c r="G1357" s="1">
        <f t="shared" si="122"/>
        <v>1509869.76</v>
      </c>
    </row>
    <row r="1358" spans="1:7" x14ac:dyDescent="0.25">
      <c r="B1358" s="4"/>
    </row>
    <row r="1359" spans="1:7" x14ac:dyDescent="0.25">
      <c r="A1359" s="3" t="s">
        <v>319</v>
      </c>
      <c r="B1359" s="4"/>
    </row>
    <row r="1360" spans="1:7" x14ac:dyDescent="0.25">
      <c r="A1360" s="2" t="s">
        <v>225</v>
      </c>
      <c r="B1360" s="4">
        <v>50299080</v>
      </c>
      <c r="C1360" s="6">
        <v>20000</v>
      </c>
      <c r="D1360" s="6">
        <v>20000</v>
      </c>
      <c r="E1360" s="6">
        <v>0</v>
      </c>
      <c r="F1360" s="6">
        <f t="shared" si="120"/>
        <v>0</v>
      </c>
      <c r="G1360" s="6">
        <f t="shared" si="120"/>
        <v>20000</v>
      </c>
    </row>
    <row r="1361" spans="1:7" x14ac:dyDescent="0.25">
      <c r="A1361" s="2" t="s">
        <v>206</v>
      </c>
      <c r="B1361" s="4">
        <v>50299080</v>
      </c>
      <c r="C1361" s="6">
        <v>230000</v>
      </c>
      <c r="D1361" s="6">
        <v>230000</v>
      </c>
      <c r="E1361" s="6">
        <v>216600</v>
      </c>
      <c r="F1361" s="6">
        <f t="shared" si="120"/>
        <v>0</v>
      </c>
      <c r="G1361" s="6">
        <f t="shared" si="120"/>
        <v>13400</v>
      </c>
    </row>
    <row r="1362" spans="1:7" x14ac:dyDescent="0.25">
      <c r="A1362" s="2" t="s">
        <v>211</v>
      </c>
      <c r="B1362" s="4">
        <v>50299080</v>
      </c>
      <c r="C1362" s="6">
        <v>250000</v>
      </c>
      <c r="D1362" s="6">
        <v>250000</v>
      </c>
      <c r="E1362" s="6">
        <v>95580</v>
      </c>
      <c r="F1362" s="6">
        <f t="shared" si="120"/>
        <v>0</v>
      </c>
      <c r="G1362" s="6">
        <f t="shared" si="120"/>
        <v>154420</v>
      </c>
    </row>
    <row r="1363" spans="1:7" x14ac:dyDescent="0.25">
      <c r="B1363" s="4"/>
      <c r="C1363" s="1">
        <f>SUM(C1360:C1362)</f>
        <v>500000</v>
      </c>
      <c r="D1363" s="1">
        <f t="shared" ref="D1363:G1363" si="123">SUM(D1360:D1362)</f>
        <v>500000</v>
      </c>
      <c r="E1363" s="1">
        <f t="shared" si="123"/>
        <v>312180</v>
      </c>
      <c r="F1363" s="1">
        <f t="shared" si="123"/>
        <v>0</v>
      </c>
      <c r="G1363" s="1">
        <f t="shared" si="123"/>
        <v>187820</v>
      </c>
    </row>
    <row r="1364" spans="1:7" x14ac:dyDescent="0.25">
      <c r="B1364" s="4"/>
    </row>
    <row r="1365" spans="1:7" x14ac:dyDescent="0.25">
      <c r="A1365" s="3" t="s">
        <v>320</v>
      </c>
      <c r="B1365" s="4"/>
    </row>
    <row r="1366" spans="1:7" x14ac:dyDescent="0.25">
      <c r="A1366" s="2" t="s">
        <v>321</v>
      </c>
      <c r="B1366" s="4">
        <v>50299080</v>
      </c>
      <c r="C1366" s="6">
        <v>64875</v>
      </c>
      <c r="D1366" s="6">
        <v>64875</v>
      </c>
      <c r="E1366" s="6">
        <v>0</v>
      </c>
      <c r="F1366" s="6">
        <f t="shared" si="120"/>
        <v>0</v>
      </c>
      <c r="G1366" s="6">
        <f t="shared" si="120"/>
        <v>64875</v>
      </c>
    </row>
    <row r="1367" spans="1:7" x14ac:dyDescent="0.25">
      <c r="A1367" s="2" t="s">
        <v>322</v>
      </c>
      <c r="B1367" s="4">
        <v>50299080</v>
      </c>
      <c r="C1367" s="6">
        <v>1000</v>
      </c>
      <c r="D1367" s="6">
        <v>1000</v>
      </c>
      <c r="E1367" s="6">
        <v>0</v>
      </c>
      <c r="F1367" s="6">
        <f t="shared" si="120"/>
        <v>0</v>
      </c>
      <c r="G1367" s="6">
        <f t="shared" si="120"/>
        <v>1000</v>
      </c>
    </row>
    <row r="1368" spans="1:7" x14ac:dyDescent="0.25">
      <c r="A1368" s="2" t="s">
        <v>323</v>
      </c>
      <c r="B1368" s="4">
        <v>50299080</v>
      </c>
      <c r="C1368" s="6">
        <v>50000</v>
      </c>
      <c r="D1368" s="6">
        <v>50000</v>
      </c>
      <c r="E1368" s="6">
        <v>0</v>
      </c>
      <c r="F1368" s="6">
        <f t="shared" si="120"/>
        <v>0</v>
      </c>
      <c r="G1368" s="6">
        <f t="shared" si="120"/>
        <v>50000</v>
      </c>
    </row>
    <row r="1369" spans="1:7" x14ac:dyDescent="0.25">
      <c r="A1369" s="2" t="s">
        <v>224</v>
      </c>
      <c r="B1369" s="4">
        <v>50299080</v>
      </c>
      <c r="C1369" s="6">
        <v>40000</v>
      </c>
      <c r="D1369" s="6">
        <v>40000</v>
      </c>
      <c r="E1369" s="6">
        <v>0</v>
      </c>
      <c r="F1369" s="6">
        <f t="shared" si="120"/>
        <v>0</v>
      </c>
      <c r="G1369" s="6">
        <f t="shared" si="120"/>
        <v>40000</v>
      </c>
    </row>
    <row r="1370" spans="1:7" x14ac:dyDescent="0.25">
      <c r="A1370" s="2" t="s">
        <v>225</v>
      </c>
      <c r="B1370" s="4">
        <v>50299080</v>
      </c>
      <c r="C1370" s="6">
        <v>40000</v>
      </c>
      <c r="D1370" s="6">
        <v>40000</v>
      </c>
      <c r="E1370" s="6">
        <v>9900</v>
      </c>
      <c r="F1370" s="6">
        <f t="shared" si="120"/>
        <v>0</v>
      </c>
      <c r="G1370" s="6">
        <f t="shared" si="120"/>
        <v>30100</v>
      </c>
    </row>
    <row r="1371" spans="1:7" x14ac:dyDescent="0.25">
      <c r="A1371" s="2" t="s">
        <v>237</v>
      </c>
      <c r="B1371" s="4">
        <v>50299080</v>
      </c>
      <c r="C1371" s="6">
        <v>27000</v>
      </c>
      <c r="D1371" s="6">
        <v>27000</v>
      </c>
      <c r="E1371" s="6">
        <v>0</v>
      </c>
      <c r="F1371" s="6">
        <f t="shared" si="120"/>
        <v>0</v>
      </c>
      <c r="G1371" s="6">
        <f t="shared" si="120"/>
        <v>27000</v>
      </c>
    </row>
    <row r="1372" spans="1:7" x14ac:dyDescent="0.25">
      <c r="A1372" s="2" t="s">
        <v>324</v>
      </c>
      <c r="B1372" s="4">
        <v>50299080</v>
      </c>
      <c r="C1372" s="6">
        <v>17125</v>
      </c>
      <c r="D1372" s="6">
        <v>17125</v>
      </c>
      <c r="E1372" s="6">
        <v>14368.5</v>
      </c>
      <c r="F1372" s="6">
        <f t="shared" si="120"/>
        <v>0</v>
      </c>
      <c r="G1372" s="6">
        <f t="shared" si="120"/>
        <v>2756.5</v>
      </c>
    </row>
    <row r="1373" spans="1:7" x14ac:dyDescent="0.25">
      <c r="A1373" s="2" t="s">
        <v>196</v>
      </c>
      <c r="B1373" s="4">
        <v>50299080</v>
      </c>
      <c r="C1373" s="6">
        <v>200000</v>
      </c>
      <c r="D1373" s="6">
        <v>100000</v>
      </c>
      <c r="E1373" s="6">
        <v>100000</v>
      </c>
      <c r="F1373" s="6">
        <f t="shared" si="120"/>
        <v>100000</v>
      </c>
      <c r="G1373" s="6">
        <f t="shared" si="120"/>
        <v>0</v>
      </c>
    </row>
    <row r="1374" spans="1:7" x14ac:dyDescent="0.25">
      <c r="A1374" s="2" t="s">
        <v>238</v>
      </c>
      <c r="B1374" s="4">
        <v>50299080</v>
      </c>
      <c r="C1374" s="6">
        <v>300000</v>
      </c>
      <c r="D1374" s="6">
        <v>300000</v>
      </c>
      <c r="E1374" s="6">
        <v>219000</v>
      </c>
      <c r="F1374" s="6">
        <f t="shared" si="120"/>
        <v>0</v>
      </c>
      <c r="G1374" s="6">
        <f t="shared" si="120"/>
        <v>81000</v>
      </c>
    </row>
    <row r="1375" spans="1:7" x14ac:dyDescent="0.25">
      <c r="A1375" s="2" t="s">
        <v>197</v>
      </c>
      <c r="B1375" s="4">
        <v>50299080</v>
      </c>
      <c r="C1375" s="6">
        <v>260000</v>
      </c>
      <c r="D1375" s="6">
        <v>220000</v>
      </c>
      <c r="E1375" s="6">
        <v>114000</v>
      </c>
      <c r="F1375" s="6">
        <f t="shared" si="120"/>
        <v>40000</v>
      </c>
      <c r="G1375" s="6">
        <f t="shared" si="120"/>
        <v>106000</v>
      </c>
    </row>
    <row r="1376" spans="1:7" x14ac:dyDescent="0.25">
      <c r="B1376" s="4"/>
      <c r="C1376" s="1">
        <f>SUM(C1366:C1375)</f>
        <v>1000000</v>
      </c>
      <c r="D1376" s="1">
        <f t="shared" ref="D1376:G1376" si="124">SUM(D1366:D1375)</f>
        <v>860000</v>
      </c>
      <c r="E1376" s="1">
        <f t="shared" si="124"/>
        <v>457268.5</v>
      </c>
      <c r="F1376" s="1">
        <f t="shared" si="124"/>
        <v>140000</v>
      </c>
      <c r="G1376" s="1">
        <f t="shared" si="124"/>
        <v>402731.5</v>
      </c>
    </row>
    <row r="1377" spans="1:7" x14ac:dyDescent="0.25">
      <c r="B1377" s="4"/>
    </row>
    <row r="1378" spans="1:7" x14ac:dyDescent="0.25">
      <c r="A1378" s="3" t="s">
        <v>325</v>
      </c>
      <c r="B1378" s="4"/>
    </row>
    <row r="1379" spans="1:7" x14ac:dyDescent="0.25">
      <c r="A1379" s="2" t="s">
        <v>326</v>
      </c>
      <c r="B1379" s="4">
        <v>50299080</v>
      </c>
      <c r="C1379" s="6">
        <v>60000</v>
      </c>
      <c r="D1379" s="6">
        <v>30000</v>
      </c>
      <c r="E1379" s="6">
        <v>0</v>
      </c>
      <c r="F1379" s="6">
        <f t="shared" si="120"/>
        <v>30000</v>
      </c>
      <c r="G1379" s="6">
        <f t="shared" si="120"/>
        <v>30000</v>
      </c>
    </row>
    <row r="1380" spans="1:7" x14ac:dyDescent="0.25">
      <c r="A1380" s="2" t="s">
        <v>327</v>
      </c>
      <c r="B1380" s="4">
        <v>50299080</v>
      </c>
      <c r="C1380" s="6">
        <v>120900</v>
      </c>
      <c r="D1380" s="6">
        <v>120900</v>
      </c>
      <c r="E1380" s="6">
        <v>119403</v>
      </c>
      <c r="F1380" s="6">
        <f t="shared" si="120"/>
        <v>0</v>
      </c>
      <c r="G1380" s="6">
        <f t="shared" si="120"/>
        <v>1497</v>
      </c>
    </row>
    <row r="1381" spans="1:7" x14ac:dyDescent="0.25">
      <c r="A1381" s="2" t="s">
        <v>328</v>
      </c>
      <c r="B1381" s="4">
        <v>50299080</v>
      </c>
      <c r="C1381" s="6">
        <v>194100</v>
      </c>
      <c r="D1381" s="6">
        <v>194100</v>
      </c>
      <c r="E1381" s="6">
        <v>2000</v>
      </c>
      <c r="F1381" s="6">
        <f t="shared" si="120"/>
        <v>0</v>
      </c>
      <c r="G1381" s="6">
        <f t="shared" si="120"/>
        <v>192100</v>
      </c>
    </row>
    <row r="1382" spans="1:7" x14ac:dyDescent="0.25">
      <c r="A1382" s="2" t="s">
        <v>329</v>
      </c>
      <c r="B1382" s="4">
        <v>50299080</v>
      </c>
      <c r="C1382" s="6">
        <v>385900</v>
      </c>
      <c r="D1382" s="6">
        <v>385900</v>
      </c>
      <c r="E1382" s="6">
        <v>382456</v>
      </c>
      <c r="F1382" s="6">
        <f t="shared" si="120"/>
        <v>0</v>
      </c>
      <c r="G1382" s="6">
        <f t="shared" si="120"/>
        <v>3444</v>
      </c>
    </row>
    <row r="1383" spans="1:7" x14ac:dyDescent="0.25">
      <c r="A1383" s="2" t="s">
        <v>330</v>
      </c>
      <c r="B1383" s="4">
        <v>50299080</v>
      </c>
      <c r="C1383" s="6">
        <v>14549</v>
      </c>
      <c r="D1383" s="6">
        <v>14549</v>
      </c>
      <c r="E1383" s="6">
        <v>14160</v>
      </c>
      <c r="F1383" s="6">
        <f t="shared" si="120"/>
        <v>0</v>
      </c>
      <c r="G1383" s="6">
        <f t="shared" si="120"/>
        <v>389</v>
      </c>
    </row>
    <row r="1384" spans="1:7" x14ac:dyDescent="0.25">
      <c r="A1384" s="2" t="s">
        <v>271</v>
      </c>
      <c r="B1384" s="4">
        <v>50299080</v>
      </c>
      <c r="C1384" s="6">
        <v>147967</v>
      </c>
      <c r="D1384" s="6">
        <v>147967</v>
      </c>
      <c r="E1384" s="6">
        <v>62759.6</v>
      </c>
      <c r="F1384" s="6">
        <f t="shared" si="120"/>
        <v>0</v>
      </c>
      <c r="G1384" s="6">
        <f t="shared" si="120"/>
        <v>85207.4</v>
      </c>
    </row>
    <row r="1385" spans="1:7" x14ac:dyDescent="0.25">
      <c r="A1385" s="2" t="s">
        <v>331</v>
      </c>
      <c r="B1385" s="4">
        <v>50299080</v>
      </c>
      <c r="C1385" s="6">
        <v>216584</v>
      </c>
      <c r="D1385" s="6">
        <v>216584</v>
      </c>
      <c r="E1385" s="6">
        <v>156267.5</v>
      </c>
      <c r="F1385" s="6">
        <f t="shared" si="120"/>
        <v>0</v>
      </c>
      <c r="G1385" s="6">
        <f t="shared" si="120"/>
        <v>60316.5</v>
      </c>
    </row>
    <row r="1386" spans="1:7" x14ac:dyDescent="0.25">
      <c r="A1386" s="2" t="s">
        <v>205</v>
      </c>
      <c r="B1386" s="4">
        <v>50299080</v>
      </c>
      <c r="C1386" s="6">
        <v>285000</v>
      </c>
      <c r="D1386" s="6">
        <v>285000</v>
      </c>
      <c r="E1386" s="6">
        <v>159350</v>
      </c>
      <c r="F1386" s="6">
        <f t="shared" si="120"/>
        <v>0</v>
      </c>
      <c r="G1386" s="6">
        <f t="shared" si="120"/>
        <v>125650</v>
      </c>
    </row>
    <row r="1387" spans="1:7" x14ac:dyDescent="0.25">
      <c r="A1387" s="2" t="s">
        <v>206</v>
      </c>
      <c r="B1387" s="4">
        <v>50299080</v>
      </c>
      <c r="C1387" s="6">
        <v>575000</v>
      </c>
      <c r="D1387" s="6">
        <v>575000</v>
      </c>
      <c r="E1387" s="6">
        <v>400000</v>
      </c>
      <c r="F1387" s="6">
        <f t="shared" si="120"/>
        <v>0</v>
      </c>
      <c r="G1387" s="6">
        <f t="shared" si="120"/>
        <v>175000</v>
      </c>
    </row>
    <row r="1388" spans="1:7" x14ac:dyDescent="0.25">
      <c r="B1388" s="4"/>
      <c r="C1388" s="1">
        <f>SUM(C1379:C1387)</f>
        <v>2000000</v>
      </c>
      <c r="D1388" s="1">
        <f t="shared" ref="D1388:G1388" si="125">SUM(D1379:D1387)</f>
        <v>1970000</v>
      </c>
      <c r="E1388" s="1">
        <f t="shared" si="125"/>
        <v>1296396.1000000001</v>
      </c>
      <c r="F1388" s="1">
        <f t="shared" si="125"/>
        <v>30000</v>
      </c>
      <c r="G1388" s="1">
        <f t="shared" si="125"/>
        <v>673603.9</v>
      </c>
    </row>
    <row r="1389" spans="1:7" x14ac:dyDescent="0.25">
      <c r="B1389" s="4"/>
    </row>
    <row r="1390" spans="1:7" ht="30" customHeight="1" x14ac:dyDescent="0.25">
      <c r="A1390" s="20" t="s">
        <v>332</v>
      </c>
      <c r="B1390" s="20"/>
      <c r="C1390" s="20"/>
      <c r="D1390" s="20"/>
      <c r="E1390" s="20"/>
      <c r="F1390" s="20"/>
      <c r="G1390" s="20"/>
    </row>
    <row r="1391" spans="1:7" x14ac:dyDescent="0.25">
      <c r="A1391" s="2" t="s">
        <v>333</v>
      </c>
      <c r="B1391" s="4">
        <v>50299080</v>
      </c>
      <c r="C1391" s="6">
        <v>1000000</v>
      </c>
      <c r="D1391" s="6">
        <v>1000000</v>
      </c>
      <c r="E1391" s="6">
        <v>812860</v>
      </c>
      <c r="F1391" s="6">
        <f t="shared" si="120"/>
        <v>0</v>
      </c>
      <c r="G1391" s="6">
        <f t="shared" si="120"/>
        <v>187140</v>
      </c>
    </row>
    <row r="1392" spans="1:7" x14ac:dyDescent="0.25">
      <c r="A1392" s="2" t="s">
        <v>315</v>
      </c>
      <c r="B1392" s="4">
        <v>50299080</v>
      </c>
      <c r="C1392" s="6">
        <v>7647000</v>
      </c>
      <c r="D1392" s="6">
        <v>7647000</v>
      </c>
      <c r="E1392" s="6">
        <v>7645096.5</v>
      </c>
      <c r="F1392" s="6">
        <f t="shared" si="120"/>
        <v>0</v>
      </c>
      <c r="G1392" s="6">
        <f t="shared" si="120"/>
        <v>1903.5</v>
      </c>
    </row>
    <row r="1393" spans="1:7" x14ac:dyDescent="0.25">
      <c r="A1393" s="2" t="s">
        <v>258</v>
      </c>
      <c r="B1393" s="4">
        <v>50299080</v>
      </c>
      <c r="C1393" s="6">
        <v>250000</v>
      </c>
      <c r="D1393" s="6">
        <v>250000</v>
      </c>
      <c r="E1393" s="6">
        <v>183977.14</v>
      </c>
      <c r="F1393" s="6">
        <f t="shared" si="120"/>
        <v>0</v>
      </c>
      <c r="G1393" s="6">
        <f t="shared" si="120"/>
        <v>66022.859999999986</v>
      </c>
    </row>
    <row r="1394" spans="1:7" x14ac:dyDescent="0.25">
      <c r="A1394" s="2" t="s">
        <v>271</v>
      </c>
      <c r="B1394" s="4">
        <v>50299080</v>
      </c>
      <c r="C1394" s="6">
        <v>80000</v>
      </c>
      <c r="D1394" s="6">
        <v>80000</v>
      </c>
      <c r="E1394" s="6">
        <v>72734</v>
      </c>
      <c r="F1394" s="6">
        <f t="shared" si="120"/>
        <v>0</v>
      </c>
      <c r="G1394" s="6">
        <f t="shared" si="120"/>
        <v>7266</v>
      </c>
    </row>
    <row r="1395" spans="1:7" x14ac:dyDescent="0.25">
      <c r="A1395" s="2" t="s">
        <v>334</v>
      </c>
      <c r="B1395" s="4">
        <v>50299080</v>
      </c>
      <c r="C1395" s="6">
        <v>15000</v>
      </c>
      <c r="D1395" s="6">
        <v>0</v>
      </c>
      <c r="E1395" s="6">
        <v>0</v>
      </c>
      <c r="F1395" s="6">
        <f t="shared" si="120"/>
        <v>15000</v>
      </c>
      <c r="G1395" s="6">
        <f t="shared" si="120"/>
        <v>0</v>
      </c>
    </row>
    <row r="1396" spans="1:7" x14ac:dyDescent="0.25">
      <c r="A1396" s="2" t="s">
        <v>204</v>
      </c>
      <c r="B1396" s="4">
        <v>50299080</v>
      </c>
      <c r="C1396" s="6">
        <v>1700000</v>
      </c>
      <c r="D1396" s="6">
        <v>1700000</v>
      </c>
      <c r="E1396" s="6">
        <v>940870</v>
      </c>
      <c r="F1396" s="6">
        <f t="shared" si="120"/>
        <v>0</v>
      </c>
      <c r="G1396" s="6">
        <f t="shared" si="120"/>
        <v>759130</v>
      </c>
    </row>
    <row r="1397" spans="1:7" x14ac:dyDescent="0.25">
      <c r="A1397" s="2" t="s">
        <v>335</v>
      </c>
      <c r="B1397" s="4">
        <v>50299080</v>
      </c>
      <c r="C1397" s="6">
        <v>100000</v>
      </c>
      <c r="D1397" s="6">
        <v>100000</v>
      </c>
      <c r="E1397" s="6">
        <v>49980</v>
      </c>
      <c r="F1397" s="6">
        <f t="shared" si="120"/>
        <v>0</v>
      </c>
      <c r="G1397" s="6">
        <f t="shared" si="120"/>
        <v>50020</v>
      </c>
    </row>
    <row r="1398" spans="1:7" x14ac:dyDescent="0.25">
      <c r="A1398" s="2" t="s">
        <v>205</v>
      </c>
      <c r="B1398" s="4">
        <v>50299080</v>
      </c>
      <c r="C1398" s="6">
        <v>4000000</v>
      </c>
      <c r="D1398" s="6">
        <v>4000000</v>
      </c>
      <c r="E1398" s="6">
        <v>2939928</v>
      </c>
      <c r="F1398" s="6">
        <f t="shared" si="120"/>
        <v>0</v>
      </c>
      <c r="G1398" s="6">
        <f t="shared" si="120"/>
        <v>1060072</v>
      </c>
    </row>
    <row r="1399" spans="1:7" x14ac:dyDescent="0.25">
      <c r="A1399" s="2" t="s">
        <v>336</v>
      </c>
      <c r="B1399" s="4">
        <v>50299080</v>
      </c>
      <c r="C1399" s="6">
        <v>2897000</v>
      </c>
      <c r="D1399" s="6">
        <v>2897000</v>
      </c>
      <c r="E1399" s="6">
        <v>2833600</v>
      </c>
      <c r="F1399" s="6">
        <f t="shared" si="120"/>
        <v>0</v>
      </c>
      <c r="G1399" s="6">
        <f t="shared" si="120"/>
        <v>63400</v>
      </c>
    </row>
    <row r="1400" spans="1:7" x14ac:dyDescent="0.25">
      <c r="A1400" s="2" t="s">
        <v>337</v>
      </c>
      <c r="B1400" s="4">
        <v>50299080</v>
      </c>
      <c r="C1400" s="6">
        <v>1161000</v>
      </c>
      <c r="D1400" s="6">
        <v>1161000</v>
      </c>
      <c r="E1400" s="6">
        <v>793400</v>
      </c>
      <c r="F1400" s="6">
        <f t="shared" si="120"/>
        <v>0</v>
      </c>
      <c r="G1400" s="6">
        <f t="shared" si="120"/>
        <v>367600</v>
      </c>
    </row>
    <row r="1401" spans="1:7" x14ac:dyDescent="0.25">
      <c r="B1401" s="4"/>
      <c r="C1401" s="1">
        <f>SUM(C1391:C1400)</f>
        <v>18850000</v>
      </c>
      <c r="D1401" s="1">
        <f t="shared" ref="D1401:G1401" si="126">SUM(D1391:D1400)</f>
        <v>18835000</v>
      </c>
      <c r="E1401" s="1">
        <f t="shared" si="126"/>
        <v>16272445.640000001</v>
      </c>
      <c r="F1401" s="1">
        <f t="shared" si="126"/>
        <v>15000</v>
      </c>
      <c r="G1401" s="1">
        <f t="shared" si="126"/>
        <v>2562554.36</v>
      </c>
    </row>
    <row r="1402" spans="1:7" x14ac:dyDescent="0.25">
      <c r="B1402" s="4"/>
    </row>
    <row r="1403" spans="1:7" x14ac:dyDescent="0.25">
      <c r="A1403" s="3" t="s">
        <v>338</v>
      </c>
      <c r="B1403" s="4"/>
    </row>
    <row r="1404" spans="1:7" x14ac:dyDescent="0.25">
      <c r="A1404" s="2" t="s">
        <v>274</v>
      </c>
      <c r="B1404" s="4">
        <v>50299080</v>
      </c>
      <c r="C1404" s="6">
        <v>4000000</v>
      </c>
      <c r="D1404" s="6">
        <v>2000000</v>
      </c>
      <c r="E1404" s="6">
        <v>1399825</v>
      </c>
      <c r="F1404" s="6">
        <f t="shared" si="120"/>
        <v>2000000</v>
      </c>
      <c r="G1404" s="6">
        <f t="shared" si="120"/>
        <v>600175</v>
      </c>
    </row>
    <row r="1405" spans="1:7" x14ac:dyDescent="0.25">
      <c r="A1405" s="2" t="s">
        <v>339</v>
      </c>
      <c r="B1405" s="4">
        <v>50299080</v>
      </c>
      <c r="C1405" s="6">
        <v>6000000</v>
      </c>
      <c r="D1405" s="6">
        <v>4000000</v>
      </c>
      <c r="E1405" s="6">
        <v>0</v>
      </c>
      <c r="F1405" s="6">
        <f t="shared" si="120"/>
        <v>2000000</v>
      </c>
      <c r="G1405" s="6">
        <f t="shared" si="120"/>
        <v>4000000</v>
      </c>
    </row>
    <row r="1406" spans="1:7" x14ac:dyDescent="0.25">
      <c r="B1406" s="4"/>
      <c r="C1406" s="1">
        <f>SUM(C1404:C1405)</f>
        <v>10000000</v>
      </c>
      <c r="D1406" s="1">
        <f t="shared" ref="D1406:G1406" si="127">SUM(D1404:D1405)</f>
        <v>6000000</v>
      </c>
      <c r="E1406" s="1">
        <f t="shared" si="127"/>
        <v>1399825</v>
      </c>
      <c r="F1406" s="1">
        <f t="shared" si="127"/>
        <v>4000000</v>
      </c>
      <c r="G1406" s="1">
        <f t="shared" si="127"/>
        <v>4600175</v>
      </c>
    </row>
    <row r="1407" spans="1:7" x14ac:dyDescent="0.25">
      <c r="B1407" s="4"/>
    </row>
    <row r="1408" spans="1:7" x14ac:dyDescent="0.25">
      <c r="A1408" s="3" t="s">
        <v>340</v>
      </c>
      <c r="B1408" s="4"/>
    </row>
    <row r="1409" spans="1:7" x14ac:dyDescent="0.25">
      <c r="A1409" s="2" t="s">
        <v>341</v>
      </c>
      <c r="B1409" s="4">
        <v>50299080</v>
      </c>
      <c r="C1409" s="6">
        <v>2500000</v>
      </c>
      <c r="D1409" s="6">
        <v>2500000</v>
      </c>
      <c r="E1409" s="6">
        <v>0</v>
      </c>
      <c r="F1409" s="6">
        <f t="shared" si="120"/>
        <v>0</v>
      </c>
      <c r="G1409" s="6">
        <f t="shared" si="120"/>
        <v>2500000</v>
      </c>
    </row>
    <row r="1410" spans="1:7" x14ac:dyDescent="0.25">
      <c r="A1410" s="2" t="s">
        <v>342</v>
      </c>
      <c r="B1410" s="4">
        <v>50299080</v>
      </c>
      <c r="C1410" s="6">
        <v>2500000</v>
      </c>
      <c r="D1410" s="6">
        <v>2500000</v>
      </c>
      <c r="E1410" s="6">
        <v>1733260</v>
      </c>
      <c r="F1410" s="6">
        <f t="shared" si="120"/>
        <v>0</v>
      </c>
      <c r="G1410" s="6">
        <f t="shared" si="120"/>
        <v>766740</v>
      </c>
    </row>
    <row r="1411" spans="1:7" x14ac:dyDescent="0.25">
      <c r="B1411" s="4"/>
      <c r="C1411" s="1">
        <f>SUM(C1409:C1410)</f>
        <v>5000000</v>
      </c>
      <c r="D1411" s="1">
        <f t="shared" ref="D1411:G1411" si="128">SUM(D1409:D1410)</f>
        <v>5000000</v>
      </c>
      <c r="E1411" s="1">
        <f t="shared" si="128"/>
        <v>1733260</v>
      </c>
      <c r="F1411" s="1">
        <f t="shared" si="128"/>
        <v>0</v>
      </c>
      <c r="G1411" s="1">
        <f t="shared" si="128"/>
        <v>3266740</v>
      </c>
    </row>
    <row r="1412" spans="1:7" x14ac:dyDescent="0.25">
      <c r="B1412" s="4"/>
    </row>
    <row r="1413" spans="1:7" x14ac:dyDescent="0.25">
      <c r="A1413" s="3" t="s">
        <v>343</v>
      </c>
      <c r="B1413" s="4"/>
    </row>
    <row r="1414" spans="1:7" x14ac:dyDescent="0.25">
      <c r="A1414" s="2" t="s">
        <v>205</v>
      </c>
      <c r="B1414" s="4">
        <v>50299080</v>
      </c>
      <c r="C1414" s="6">
        <v>500000</v>
      </c>
      <c r="D1414" s="6">
        <v>0</v>
      </c>
      <c r="E1414" s="6">
        <v>0</v>
      </c>
      <c r="F1414" s="6">
        <f t="shared" si="120"/>
        <v>500000</v>
      </c>
      <c r="G1414" s="6">
        <f t="shared" si="120"/>
        <v>0</v>
      </c>
    </row>
    <row r="1415" spans="1:7" x14ac:dyDescent="0.25">
      <c r="B1415" s="4"/>
      <c r="C1415" s="1">
        <f>SUM(C1414)</f>
        <v>500000</v>
      </c>
      <c r="D1415" s="1">
        <f t="shared" ref="D1415:G1415" si="129">SUM(D1414)</f>
        <v>0</v>
      </c>
      <c r="E1415" s="1">
        <f t="shared" si="129"/>
        <v>0</v>
      </c>
      <c r="F1415" s="1">
        <f t="shared" si="129"/>
        <v>500000</v>
      </c>
      <c r="G1415" s="1">
        <f t="shared" si="129"/>
        <v>0</v>
      </c>
    </row>
    <row r="1416" spans="1:7" x14ac:dyDescent="0.25">
      <c r="B1416" s="4"/>
    </row>
    <row r="1417" spans="1:7" x14ac:dyDescent="0.25">
      <c r="A1417" s="3" t="s">
        <v>344</v>
      </c>
      <c r="B1417" s="4"/>
    </row>
    <row r="1418" spans="1:7" x14ac:dyDescent="0.25">
      <c r="A1418" s="2" t="s">
        <v>204</v>
      </c>
      <c r="B1418" s="4">
        <v>50299080</v>
      </c>
      <c r="C1418" s="6">
        <v>225000</v>
      </c>
      <c r="D1418" s="6">
        <v>225000</v>
      </c>
      <c r="E1418" s="6">
        <v>111378</v>
      </c>
      <c r="F1418" s="6">
        <f t="shared" si="120"/>
        <v>0</v>
      </c>
      <c r="G1418" s="6">
        <f t="shared" si="120"/>
        <v>113622</v>
      </c>
    </row>
    <row r="1419" spans="1:7" x14ac:dyDescent="0.25">
      <c r="A1419" s="2" t="s">
        <v>335</v>
      </c>
      <c r="B1419" s="4">
        <v>50299080</v>
      </c>
      <c r="C1419" s="6">
        <v>5000</v>
      </c>
      <c r="D1419" s="6">
        <v>5000</v>
      </c>
      <c r="E1419" s="6">
        <v>4530</v>
      </c>
      <c r="F1419" s="6">
        <f t="shared" si="120"/>
        <v>0</v>
      </c>
      <c r="G1419" s="6">
        <f t="shared" si="120"/>
        <v>470</v>
      </c>
    </row>
    <row r="1420" spans="1:7" x14ac:dyDescent="0.25">
      <c r="A1420" s="2" t="s">
        <v>205</v>
      </c>
      <c r="B1420" s="4">
        <v>50299080</v>
      </c>
      <c r="C1420" s="6">
        <v>50000</v>
      </c>
      <c r="D1420" s="6">
        <v>50000</v>
      </c>
      <c r="E1420" s="6">
        <v>29640</v>
      </c>
      <c r="F1420" s="6">
        <f t="shared" si="120"/>
        <v>0</v>
      </c>
      <c r="G1420" s="6">
        <f t="shared" si="120"/>
        <v>20360</v>
      </c>
    </row>
    <row r="1421" spans="1:7" x14ac:dyDescent="0.25">
      <c r="A1421" s="2" t="s">
        <v>206</v>
      </c>
      <c r="B1421" s="4">
        <v>50299080</v>
      </c>
      <c r="C1421" s="6">
        <v>220000</v>
      </c>
      <c r="D1421" s="6">
        <v>220000</v>
      </c>
      <c r="E1421" s="6">
        <v>142272</v>
      </c>
      <c r="F1421" s="6">
        <f t="shared" si="120"/>
        <v>0</v>
      </c>
      <c r="G1421" s="6">
        <f t="shared" si="120"/>
        <v>77728</v>
      </c>
    </row>
    <row r="1422" spans="1:7" x14ac:dyDescent="0.25">
      <c r="B1422" s="4"/>
      <c r="C1422" s="1">
        <f>SUM(C1418:C1421)</f>
        <v>500000</v>
      </c>
      <c r="D1422" s="1">
        <f t="shared" ref="D1422:G1422" si="130">SUM(D1418:D1421)</f>
        <v>500000</v>
      </c>
      <c r="E1422" s="1">
        <f t="shared" si="130"/>
        <v>287820</v>
      </c>
      <c r="F1422" s="1">
        <f t="shared" si="130"/>
        <v>0</v>
      </c>
      <c r="G1422" s="1">
        <f t="shared" si="130"/>
        <v>212180</v>
      </c>
    </row>
    <row r="1423" spans="1:7" x14ac:dyDescent="0.25">
      <c r="B1423" s="4"/>
    </row>
    <row r="1424" spans="1:7" x14ac:dyDescent="0.25">
      <c r="A1424" s="3" t="s">
        <v>345</v>
      </c>
      <c r="B1424" s="4"/>
    </row>
    <row r="1425" spans="1:7" x14ac:dyDescent="0.25">
      <c r="A1425" s="2" t="s">
        <v>238</v>
      </c>
      <c r="B1425" s="4">
        <v>50299080</v>
      </c>
      <c r="C1425" s="6">
        <v>383860</v>
      </c>
      <c r="D1425" s="6">
        <v>383860</v>
      </c>
      <c r="E1425" s="6">
        <v>380682</v>
      </c>
      <c r="F1425" s="6">
        <f t="shared" si="120"/>
        <v>0</v>
      </c>
      <c r="G1425" s="6">
        <f t="shared" si="120"/>
        <v>3178</v>
      </c>
    </row>
    <row r="1426" spans="1:7" x14ac:dyDescent="0.25">
      <c r="A1426" s="2" t="s">
        <v>286</v>
      </c>
      <c r="B1426" s="4">
        <v>50299080</v>
      </c>
      <c r="C1426" s="6">
        <v>1116000</v>
      </c>
      <c r="D1426" s="6">
        <v>558000</v>
      </c>
      <c r="E1426" s="6">
        <v>537750</v>
      </c>
      <c r="F1426" s="6">
        <f t="shared" ref="F1426:G1505" si="131">C1426-D1426</f>
        <v>558000</v>
      </c>
      <c r="G1426" s="6">
        <f t="shared" si="131"/>
        <v>20250</v>
      </c>
    </row>
    <row r="1427" spans="1:7" x14ac:dyDescent="0.25">
      <c r="A1427" s="2" t="s">
        <v>313</v>
      </c>
      <c r="B1427" s="4">
        <v>50299080</v>
      </c>
      <c r="C1427" s="6">
        <v>500140</v>
      </c>
      <c r="D1427" s="6">
        <v>500140</v>
      </c>
      <c r="E1427" s="6">
        <v>487700</v>
      </c>
      <c r="F1427" s="6">
        <f t="shared" si="131"/>
        <v>0</v>
      </c>
      <c r="G1427" s="6">
        <f t="shared" si="131"/>
        <v>12440</v>
      </c>
    </row>
    <row r="1428" spans="1:7" x14ac:dyDescent="0.25">
      <c r="B1428" s="4"/>
      <c r="C1428" s="1">
        <f>SUM(C1425:C1427)</f>
        <v>2000000</v>
      </c>
      <c r="D1428" s="1">
        <f t="shared" ref="D1428:G1428" si="132">SUM(D1425:D1427)</f>
        <v>1442000</v>
      </c>
      <c r="E1428" s="1">
        <f t="shared" si="132"/>
        <v>1406132</v>
      </c>
      <c r="F1428" s="1">
        <f t="shared" si="132"/>
        <v>558000</v>
      </c>
      <c r="G1428" s="1">
        <f t="shared" si="132"/>
        <v>35868</v>
      </c>
    </row>
    <row r="1429" spans="1:7" x14ac:dyDescent="0.25">
      <c r="B1429" s="4"/>
    </row>
    <row r="1430" spans="1:7" x14ac:dyDescent="0.25">
      <c r="A1430" s="3" t="s">
        <v>346</v>
      </c>
      <c r="B1430" s="4"/>
    </row>
    <row r="1431" spans="1:7" x14ac:dyDescent="0.25">
      <c r="A1431" s="2" t="s">
        <v>225</v>
      </c>
      <c r="B1431" s="4">
        <v>50299080</v>
      </c>
      <c r="C1431" s="6">
        <v>420000</v>
      </c>
      <c r="D1431" s="6">
        <v>210000</v>
      </c>
      <c r="E1431" s="6">
        <v>0</v>
      </c>
      <c r="F1431" s="6">
        <f t="shared" si="131"/>
        <v>210000</v>
      </c>
      <c r="G1431" s="6">
        <f t="shared" si="131"/>
        <v>210000</v>
      </c>
    </row>
    <row r="1432" spans="1:7" x14ac:dyDescent="0.25">
      <c r="A1432" s="2" t="s">
        <v>237</v>
      </c>
      <c r="B1432" s="4">
        <v>50299080</v>
      </c>
      <c r="C1432" s="6">
        <v>135000</v>
      </c>
      <c r="D1432" s="6">
        <v>135000</v>
      </c>
      <c r="E1432" s="6">
        <v>9520</v>
      </c>
      <c r="F1432" s="6">
        <f t="shared" si="131"/>
        <v>0</v>
      </c>
      <c r="G1432" s="6">
        <f t="shared" si="131"/>
        <v>125480</v>
      </c>
    </row>
    <row r="1433" spans="1:7" x14ac:dyDescent="0.25">
      <c r="A1433" s="2" t="s">
        <v>347</v>
      </c>
      <c r="B1433" s="4">
        <v>50299080</v>
      </c>
      <c r="C1433" s="6">
        <v>715000</v>
      </c>
      <c r="D1433" s="6">
        <v>715000</v>
      </c>
      <c r="E1433" s="6">
        <v>524554</v>
      </c>
      <c r="F1433" s="6">
        <f t="shared" si="131"/>
        <v>0</v>
      </c>
      <c r="G1433" s="6">
        <f t="shared" si="131"/>
        <v>190446</v>
      </c>
    </row>
    <row r="1434" spans="1:7" x14ac:dyDescent="0.25">
      <c r="A1434" s="2" t="s">
        <v>348</v>
      </c>
      <c r="B1434" s="4">
        <v>50299080</v>
      </c>
      <c r="C1434" s="6">
        <v>530000</v>
      </c>
      <c r="D1434" s="6">
        <v>530000</v>
      </c>
      <c r="E1434" s="6">
        <v>523618</v>
      </c>
      <c r="F1434" s="6">
        <f t="shared" si="131"/>
        <v>0</v>
      </c>
      <c r="G1434" s="6">
        <f t="shared" si="131"/>
        <v>6382</v>
      </c>
    </row>
    <row r="1435" spans="1:7" x14ac:dyDescent="0.25">
      <c r="B1435" s="4"/>
      <c r="C1435" s="1">
        <f>SUM(C1431:C1434)</f>
        <v>1800000</v>
      </c>
      <c r="D1435" s="1">
        <f t="shared" ref="D1435:G1435" si="133">SUM(D1431:D1434)</f>
        <v>1590000</v>
      </c>
      <c r="E1435" s="1">
        <f t="shared" si="133"/>
        <v>1057692</v>
      </c>
      <c r="F1435" s="1">
        <f t="shared" si="133"/>
        <v>210000</v>
      </c>
      <c r="G1435" s="1">
        <f t="shared" si="133"/>
        <v>532308</v>
      </c>
    </row>
    <row r="1436" spans="1:7" x14ac:dyDescent="0.25">
      <c r="B1436" s="4"/>
    </row>
    <row r="1437" spans="1:7" x14ac:dyDescent="0.25">
      <c r="A1437" s="3" t="s">
        <v>349</v>
      </c>
      <c r="B1437" s="4"/>
    </row>
    <row r="1438" spans="1:7" x14ac:dyDescent="0.25">
      <c r="A1438" s="2" t="s">
        <v>77</v>
      </c>
      <c r="B1438" s="4">
        <v>50299080</v>
      </c>
      <c r="C1438" s="6">
        <v>500000</v>
      </c>
      <c r="D1438" s="6">
        <v>500000</v>
      </c>
      <c r="E1438" s="6">
        <v>217000</v>
      </c>
      <c r="F1438" s="6">
        <f t="shared" si="131"/>
        <v>0</v>
      </c>
      <c r="G1438" s="6">
        <f t="shared" si="131"/>
        <v>283000</v>
      </c>
    </row>
    <row r="1439" spans="1:7" x14ac:dyDescent="0.25">
      <c r="B1439" s="4"/>
      <c r="C1439" s="1">
        <f>SUM(C1438)</f>
        <v>500000</v>
      </c>
      <c r="D1439" s="1">
        <f t="shared" ref="D1439:G1439" si="134">SUM(D1438)</f>
        <v>500000</v>
      </c>
      <c r="E1439" s="1">
        <f t="shared" si="134"/>
        <v>217000</v>
      </c>
      <c r="F1439" s="1">
        <f t="shared" si="134"/>
        <v>0</v>
      </c>
      <c r="G1439" s="1">
        <f t="shared" si="134"/>
        <v>283000</v>
      </c>
    </row>
    <row r="1440" spans="1:7" x14ac:dyDescent="0.25">
      <c r="B1440" s="4"/>
    </row>
    <row r="1441" spans="1:7" x14ac:dyDescent="0.25">
      <c r="A1441" s="3" t="s">
        <v>350</v>
      </c>
      <c r="B1441" s="4"/>
    </row>
    <row r="1442" spans="1:7" x14ac:dyDescent="0.25">
      <c r="A1442" s="2" t="s">
        <v>315</v>
      </c>
      <c r="B1442" s="4">
        <v>50299080</v>
      </c>
      <c r="C1442" s="6">
        <v>10000000</v>
      </c>
      <c r="D1442" s="6">
        <v>10000000</v>
      </c>
      <c r="E1442" s="6">
        <v>2508482.5</v>
      </c>
      <c r="F1442" s="6">
        <f t="shared" si="131"/>
        <v>0</v>
      </c>
      <c r="G1442" s="6">
        <f t="shared" si="131"/>
        <v>7491517.5</v>
      </c>
    </row>
    <row r="1443" spans="1:7" x14ac:dyDescent="0.25">
      <c r="B1443" s="4"/>
      <c r="C1443" s="1">
        <f>SUM(C1442)</f>
        <v>10000000</v>
      </c>
      <c r="D1443" s="1">
        <f t="shared" ref="D1443:G1443" si="135">SUM(D1442)</f>
        <v>10000000</v>
      </c>
      <c r="E1443" s="1">
        <f t="shared" si="135"/>
        <v>2508482.5</v>
      </c>
      <c r="F1443" s="1">
        <f t="shared" si="135"/>
        <v>0</v>
      </c>
      <c r="G1443" s="1">
        <f t="shared" si="135"/>
        <v>7491517.5</v>
      </c>
    </row>
    <row r="1444" spans="1:7" x14ac:dyDescent="0.25">
      <c r="B1444" s="4"/>
    </row>
    <row r="1445" spans="1:7" x14ac:dyDescent="0.25">
      <c r="A1445" s="3" t="s">
        <v>351</v>
      </c>
      <c r="B1445" s="4"/>
    </row>
    <row r="1446" spans="1:7" x14ac:dyDescent="0.25">
      <c r="A1446" s="2" t="s">
        <v>352</v>
      </c>
      <c r="B1446" s="4">
        <v>50299080</v>
      </c>
      <c r="C1446" s="6">
        <v>325150</v>
      </c>
      <c r="D1446" s="6">
        <v>325150</v>
      </c>
      <c r="E1446" s="6">
        <v>208216</v>
      </c>
      <c r="F1446" s="6">
        <f t="shared" si="131"/>
        <v>0</v>
      </c>
      <c r="G1446" s="6">
        <f t="shared" si="131"/>
        <v>116934</v>
      </c>
    </row>
    <row r="1447" spans="1:7" x14ac:dyDescent="0.25">
      <c r="A1447" s="2" t="s">
        <v>353</v>
      </c>
      <c r="B1447" s="4">
        <v>50299080</v>
      </c>
      <c r="C1447" s="6">
        <v>900000</v>
      </c>
      <c r="D1447" s="6">
        <v>750000</v>
      </c>
      <c r="E1447" s="6">
        <v>495000</v>
      </c>
      <c r="F1447" s="6">
        <f t="shared" si="131"/>
        <v>150000</v>
      </c>
      <c r="G1447" s="6">
        <f t="shared" si="131"/>
        <v>255000</v>
      </c>
    </row>
    <row r="1448" spans="1:7" x14ac:dyDescent="0.25">
      <c r="A1448" s="2" t="s">
        <v>280</v>
      </c>
      <c r="B1448" s="4">
        <v>50299080</v>
      </c>
      <c r="C1448" s="6">
        <v>71750</v>
      </c>
      <c r="D1448" s="6">
        <v>71750</v>
      </c>
      <c r="E1448" s="6">
        <v>49580</v>
      </c>
      <c r="F1448" s="6">
        <f t="shared" si="131"/>
        <v>0</v>
      </c>
      <c r="G1448" s="6">
        <f t="shared" si="131"/>
        <v>22170</v>
      </c>
    </row>
    <row r="1449" spans="1:7" x14ac:dyDescent="0.25">
      <c r="A1449" s="2" t="s">
        <v>354</v>
      </c>
      <c r="B1449" s="4">
        <v>50299080</v>
      </c>
      <c r="C1449" s="6">
        <v>90000</v>
      </c>
      <c r="D1449" s="6">
        <v>90000</v>
      </c>
      <c r="E1449" s="6">
        <v>88890</v>
      </c>
      <c r="F1449" s="6">
        <f t="shared" si="131"/>
        <v>0</v>
      </c>
      <c r="G1449" s="6">
        <f t="shared" si="131"/>
        <v>1110</v>
      </c>
    </row>
    <row r="1450" spans="1:7" x14ac:dyDescent="0.25">
      <c r="A1450" s="2" t="s">
        <v>201</v>
      </c>
      <c r="B1450" s="4">
        <v>50299080</v>
      </c>
      <c r="C1450" s="6">
        <v>180000</v>
      </c>
      <c r="D1450" s="6">
        <v>71400</v>
      </c>
      <c r="E1450" s="6">
        <v>63286.37</v>
      </c>
      <c r="F1450" s="6">
        <f t="shared" si="131"/>
        <v>108600</v>
      </c>
      <c r="G1450" s="6">
        <f t="shared" si="131"/>
        <v>8113.6299999999974</v>
      </c>
    </row>
    <row r="1451" spans="1:7" x14ac:dyDescent="0.25">
      <c r="A1451" s="2" t="s">
        <v>258</v>
      </c>
      <c r="B1451" s="4">
        <v>50299080</v>
      </c>
      <c r="C1451" s="6">
        <v>30000</v>
      </c>
      <c r="D1451" s="6">
        <v>30000</v>
      </c>
      <c r="E1451" s="6">
        <v>18275.7</v>
      </c>
      <c r="F1451" s="6">
        <f t="shared" si="131"/>
        <v>0</v>
      </c>
      <c r="G1451" s="6">
        <f t="shared" si="131"/>
        <v>11724.3</v>
      </c>
    </row>
    <row r="1452" spans="1:7" x14ac:dyDescent="0.25">
      <c r="A1452" s="2" t="s">
        <v>271</v>
      </c>
      <c r="B1452" s="4">
        <v>50299080</v>
      </c>
      <c r="C1452" s="6">
        <v>108700</v>
      </c>
      <c r="D1452" s="6">
        <v>108700</v>
      </c>
      <c r="E1452" s="6">
        <v>91425</v>
      </c>
      <c r="F1452" s="6">
        <f t="shared" si="131"/>
        <v>0</v>
      </c>
      <c r="G1452" s="6">
        <f t="shared" si="131"/>
        <v>17275</v>
      </c>
    </row>
    <row r="1453" spans="1:7" x14ac:dyDescent="0.25">
      <c r="A1453" s="2" t="s">
        <v>286</v>
      </c>
      <c r="B1453" s="4">
        <v>50299080</v>
      </c>
      <c r="C1453" s="6">
        <v>80000</v>
      </c>
      <c r="D1453" s="6">
        <v>80000</v>
      </c>
      <c r="E1453" s="6">
        <v>0</v>
      </c>
      <c r="F1453" s="6">
        <f t="shared" si="131"/>
        <v>0</v>
      </c>
      <c r="G1453" s="6">
        <f t="shared" si="131"/>
        <v>80000</v>
      </c>
    </row>
    <row r="1454" spans="1:7" x14ac:dyDescent="0.25">
      <c r="A1454" s="2" t="s">
        <v>204</v>
      </c>
      <c r="B1454" s="4">
        <v>50299080</v>
      </c>
      <c r="C1454" s="6">
        <v>109050</v>
      </c>
      <c r="D1454" s="6">
        <v>109050</v>
      </c>
      <c r="E1454" s="6">
        <v>100501</v>
      </c>
      <c r="F1454" s="6">
        <f t="shared" si="131"/>
        <v>0</v>
      </c>
      <c r="G1454" s="6">
        <f t="shared" si="131"/>
        <v>8549</v>
      </c>
    </row>
    <row r="1455" spans="1:7" x14ac:dyDescent="0.25">
      <c r="A1455" s="2" t="s">
        <v>355</v>
      </c>
      <c r="B1455" s="4">
        <v>50299080</v>
      </c>
      <c r="C1455" s="6">
        <v>80000</v>
      </c>
      <c r="D1455" s="6">
        <v>50000</v>
      </c>
      <c r="E1455" s="6">
        <v>20000</v>
      </c>
      <c r="F1455" s="6">
        <f t="shared" si="131"/>
        <v>30000</v>
      </c>
      <c r="G1455" s="6">
        <f t="shared" si="131"/>
        <v>30000</v>
      </c>
    </row>
    <row r="1456" spans="1:7" x14ac:dyDescent="0.25">
      <c r="A1456" s="2" t="s">
        <v>205</v>
      </c>
      <c r="B1456" s="4">
        <v>50299080</v>
      </c>
      <c r="C1456" s="6">
        <v>156750</v>
      </c>
      <c r="D1456" s="6">
        <v>156750</v>
      </c>
      <c r="E1456" s="6">
        <v>65600</v>
      </c>
      <c r="F1456" s="6">
        <f t="shared" si="131"/>
        <v>0</v>
      </c>
      <c r="G1456" s="6">
        <f t="shared" si="131"/>
        <v>91150</v>
      </c>
    </row>
    <row r="1457" spans="1:7" x14ac:dyDescent="0.25">
      <c r="A1457" s="2" t="s">
        <v>206</v>
      </c>
      <c r="B1457" s="4">
        <v>50299080</v>
      </c>
      <c r="C1457" s="6">
        <v>324600</v>
      </c>
      <c r="D1457" s="6">
        <v>324600</v>
      </c>
      <c r="E1457" s="6">
        <v>0</v>
      </c>
      <c r="F1457" s="6">
        <f t="shared" si="131"/>
        <v>0</v>
      </c>
      <c r="G1457" s="6">
        <f t="shared" si="131"/>
        <v>324600</v>
      </c>
    </row>
    <row r="1458" spans="1:7" x14ac:dyDescent="0.25">
      <c r="A1458" s="2" t="s">
        <v>356</v>
      </c>
      <c r="B1458" s="4">
        <v>50299080</v>
      </c>
      <c r="C1458" s="6">
        <v>44000</v>
      </c>
      <c r="D1458" s="6">
        <v>44000</v>
      </c>
      <c r="E1458" s="6">
        <v>14095.05</v>
      </c>
      <c r="F1458" s="6">
        <f t="shared" si="131"/>
        <v>0</v>
      </c>
      <c r="G1458" s="6">
        <f t="shared" si="131"/>
        <v>29904.95</v>
      </c>
    </row>
    <row r="1459" spans="1:7" x14ac:dyDescent="0.25">
      <c r="B1459" s="4"/>
      <c r="C1459" s="1">
        <f>SUM(C1446:C1458)</f>
        <v>2500000</v>
      </c>
      <c r="D1459" s="1">
        <f t="shared" ref="D1459:G1459" si="136">SUM(D1446:D1458)</f>
        <v>2211400</v>
      </c>
      <c r="E1459" s="1">
        <f t="shared" si="136"/>
        <v>1214869.1199999999</v>
      </c>
      <c r="F1459" s="1">
        <f t="shared" si="136"/>
        <v>288600</v>
      </c>
      <c r="G1459" s="1">
        <f t="shared" si="136"/>
        <v>996530.87999999989</v>
      </c>
    </row>
    <row r="1460" spans="1:7" x14ac:dyDescent="0.25">
      <c r="B1460" s="4"/>
    </row>
    <row r="1461" spans="1:7" x14ac:dyDescent="0.25">
      <c r="A1461" s="3" t="s">
        <v>357</v>
      </c>
      <c r="B1461" s="4"/>
    </row>
    <row r="1462" spans="1:7" x14ac:dyDescent="0.25">
      <c r="A1462" s="2" t="s">
        <v>225</v>
      </c>
      <c r="B1462" s="4">
        <v>50299080</v>
      </c>
      <c r="C1462" s="6">
        <v>237000</v>
      </c>
      <c r="D1462" s="6">
        <v>237000</v>
      </c>
      <c r="E1462" s="6">
        <v>0</v>
      </c>
      <c r="F1462" s="6">
        <f t="shared" si="131"/>
        <v>0</v>
      </c>
      <c r="G1462" s="6">
        <f t="shared" si="131"/>
        <v>237000</v>
      </c>
    </row>
    <row r="1463" spans="1:7" x14ac:dyDescent="0.25">
      <c r="A1463" s="2" t="s">
        <v>205</v>
      </c>
      <c r="B1463" s="4">
        <v>50299080</v>
      </c>
      <c r="C1463" s="6">
        <v>63000</v>
      </c>
      <c r="D1463" s="6">
        <v>63000</v>
      </c>
      <c r="E1463" s="6">
        <v>62244</v>
      </c>
      <c r="F1463" s="6">
        <f t="shared" si="131"/>
        <v>0</v>
      </c>
      <c r="G1463" s="6">
        <f t="shared" si="131"/>
        <v>756</v>
      </c>
    </row>
    <row r="1464" spans="1:7" x14ac:dyDescent="0.25">
      <c r="A1464" s="2" t="s">
        <v>206</v>
      </c>
      <c r="B1464" s="4">
        <v>50299080</v>
      </c>
      <c r="C1464" s="6">
        <v>200000</v>
      </c>
      <c r="D1464" s="6">
        <v>200000</v>
      </c>
      <c r="E1464" s="6">
        <v>119800</v>
      </c>
      <c r="F1464" s="6">
        <f t="shared" si="131"/>
        <v>0</v>
      </c>
      <c r="G1464" s="6">
        <f t="shared" si="131"/>
        <v>80200</v>
      </c>
    </row>
    <row r="1465" spans="1:7" x14ac:dyDescent="0.25">
      <c r="B1465" s="4"/>
      <c r="C1465" s="1">
        <f>SUM(C1462:C1464)</f>
        <v>500000</v>
      </c>
      <c r="D1465" s="1">
        <f t="shared" ref="D1465:G1465" si="137">SUM(D1462:D1464)</f>
        <v>500000</v>
      </c>
      <c r="E1465" s="1">
        <f t="shared" si="137"/>
        <v>182044</v>
      </c>
      <c r="F1465" s="1">
        <f t="shared" si="137"/>
        <v>0</v>
      </c>
      <c r="G1465" s="1">
        <f t="shared" si="137"/>
        <v>317956</v>
      </c>
    </row>
    <row r="1466" spans="1:7" x14ac:dyDescent="0.25">
      <c r="B1466" s="4"/>
    </row>
    <row r="1467" spans="1:7" x14ac:dyDescent="0.25">
      <c r="A1467" s="3" t="s">
        <v>358</v>
      </c>
      <c r="B1467" s="4"/>
    </row>
    <row r="1468" spans="1:7" x14ac:dyDescent="0.25">
      <c r="A1468" s="2" t="s">
        <v>238</v>
      </c>
      <c r="B1468" s="4">
        <v>50299080</v>
      </c>
      <c r="C1468" s="6">
        <v>88800</v>
      </c>
      <c r="D1468" s="6">
        <v>88800</v>
      </c>
      <c r="E1468" s="6">
        <v>35000</v>
      </c>
      <c r="F1468" s="6">
        <f t="shared" si="131"/>
        <v>0</v>
      </c>
      <c r="G1468" s="6">
        <f t="shared" si="131"/>
        <v>53800</v>
      </c>
    </row>
    <row r="1469" spans="1:7" x14ac:dyDescent="0.25">
      <c r="A1469" s="2" t="s">
        <v>202</v>
      </c>
      <c r="B1469" s="4">
        <v>50299080</v>
      </c>
      <c r="C1469" s="6">
        <v>151200</v>
      </c>
      <c r="D1469" s="6">
        <v>151200</v>
      </c>
      <c r="E1469" s="6">
        <v>57600</v>
      </c>
      <c r="F1469" s="6">
        <f t="shared" si="131"/>
        <v>0</v>
      </c>
      <c r="G1469" s="6">
        <f t="shared" si="131"/>
        <v>93600</v>
      </c>
    </row>
    <row r="1470" spans="1:7" x14ac:dyDescent="0.25">
      <c r="A1470" s="2" t="s">
        <v>253</v>
      </c>
      <c r="B1470" s="4">
        <v>50299080</v>
      </c>
      <c r="C1470" s="6">
        <v>504000</v>
      </c>
      <c r="D1470" s="6">
        <v>400000</v>
      </c>
      <c r="E1470" s="6">
        <v>136109</v>
      </c>
      <c r="F1470" s="6">
        <f t="shared" si="131"/>
        <v>104000</v>
      </c>
      <c r="G1470" s="6">
        <f t="shared" si="131"/>
        <v>263891</v>
      </c>
    </row>
    <row r="1471" spans="1:7" x14ac:dyDescent="0.25">
      <c r="A1471" s="2" t="s">
        <v>254</v>
      </c>
      <c r="B1471" s="4">
        <v>50299080</v>
      </c>
      <c r="C1471" s="6">
        <v>600000</v>
      </c>
      <c r="D1471" s="6">
        <v>570000</v>
      </c>
      <c r="E1471" s="6">
        <v>0</v>
      </c>
      <c r="F1471" s="6">
        <f t="shared" si="131"/>
        <v>30000</v>
      </c>
      <c r="G1471" s="6">
        <f t="shared" si="131"/>
        <v>570000</v>
      </c>
    </row>
    <row r="1472" spans="1:7" x14ac:dyDescent="0.25">
      <c r="A1472" s="2" t="s">
        <v>204</v>
      </c>
      <c r="B1472" s="4">
        <v>50299080</v>
      </c>
      <c r="C1472" s="6">
        <v>156000</v>
      </c>
      <c r="D1472" s="6">
        <v>156000</v>
      </c>
      <c r="E1472" s="6">
        <v>124676</v>
      </c>
      <c r="F1472" s="6">
        <f t="shared" si="131"/>
        <v>0</v>
      </c>
      <c r="G1472" s="6">
        <f t="shared" si="131"/>
        <v>31324</v>
      </c>
    </row>
    <row r="1473" spans="1:7" x14ac:dyDescent="0.25">
      <c r="B1473" s="4"/>
      <c r="C1473" s="1">
        <f>SUM(C1468:C1472)</f>
        <v>1500000</v>
      </c>
      <c r="D1473" s="1">
        <f t="shared" ref="D1473:G1473" si="138">SUM(D1468:D1472)</f>
        <v>1366000</v>
      </c>
      <c r="E1473" s="1">
        <f t="shared" si="138"/>
        <v>353385</v>
      </c>
      <c r="F1473" s="1">
        <f t="shared" si="138"/>
        <v>134000</v>
      </c>
      <c r="G1473" s="1">
        <f t="shared" si="138"/>
        <v>1012615</v>
      </c>
    </row>
    <row r="1474" spans="1:7" x14ac:dyDescent="0.25">
      <c r="B1474" s="4"/>
    </row>
    <row r="1475" spans="1:7" x14ac:dyDescent="0.25">
      <c r="A1475" s="3" t="s">
        <v>359</v>
      </c>
      <c r="B1475" s="4"/>
    </row>
    <row r="1476" spans="1:7" x14ac:dyDescent="0.25">
      <c r="A1476" s="2" t="s">
        <v>318</v>
      </c>
      <c r="B1476" s="4">
        <v>50299080</v>
      </c>
      <c r="C1476" s="6">
        <v>40000</v>
      </c>
      <c r="D1476" s="6">
        <v>40000</v>
      </c>
      <c r="E1476" s="6">
        <v>26880</v>
      </c>
      <c r="F1476" s="6">
        <f t="shared" si="131"/>
        <v>0</v>
      </c>
      <c r="G1476" s="6">
        <f t="shared" si="131"/>
        <v>13120</v>
      </c>
    </row>
    <row r="1477" spans="1:7" x14ac:dyDescent="0.25">
      <c r="A1477" s="2" t="s">
        <v>323</v>
      </c>
      <c r="B1477" s="4">
        <v>50299080</v>
      </c>
      <c r="C1477" s="6">
        <v>175000</v>
      </c>
      <c r="D1477" s="6">
        <v>150000</v>
      </c>
      <c r="E1477" s="6">
        <v>0</v>
      </c>
      <c r="F1477" s="6">
        <f t="shared" si="131"/>
        <v>25000</v>
      </c>
      <c r="G1477" s="6">
        <f t="shared" si="131"/>
        <v>150000</v>
      </c>
    </row>
    <row r="1478" spans="1:7" x14ac:dyDescent="0.25">
      <c r="A1478" s="2" t="s">
        <v>265</v>
      </c>
      <c r="B1478" s="4">
        <v>50299080</v>
      </c>
      <c r="C1478" s="6">
        <v>400000</v>
      </c>
      <c r="D1478" s="6">
        <v>310000</v>
      </c>
      <c r="E1478" s="6">
        <v>0</v>
      </c>
      <c r="F1478" s="6">
        <f t="shared" si="131"/>
        <v>90000</v>
      </c>
      <c r="G1478" s="6">
        <f t="shared" si="131"/>
        <v>310000</v>
      </c>
    </row>
    <row r="1479" spans="1:7" x14ac:dyDescent="0.25">
      <c r="A1479" s="2" t="s">
        <v>253</v>
      </c>
      <c r="B1479" s="4">
        <v>50299080</v>
      </c>
      <c r="C1479" s="6">
        <v>220000</v>
      </c>
      <c r="D1479" s="6">
        <v>220000</v>
      </c>
      <c r="E1479" s="6">
        <v>45179</v>
      </c>
      <c r="F1479" s="6">
        <f t="shared" si="131"/>
        <v>0</v>
      </c>
      <c r="G1479" s="6">
        <f t="shared" si="131"/>
        <v>174821</v>
      </c>
    </row>
    <row r="1480" spans="1:7" x14ac:dyDescent="0.25">
      <c r="A1480" s="2" t="s">
        <v>271</v>
      </c>
      <c r="B1480" s="4">
        <v>50299080</v>
      </c>
      <c r="C1480" s="6">
        <v>30000</v>
      </c>
      <c r="D1480" s="6">
        <v>30000</v>
      </c>
      <c r="E1480" s="6">
        <v>0</v>
      </c>
      <c r="F1480" s="6">
        <f t="shared" si="131"/>
        <v>0</v>
      </c>
      <c r="G1480" s="6">
        <f t="shared" si="131"/>
        <v>30000</v>
      </c>
    </row>
    <row r="1481" spans="1:7" x14ac:dyDescent="0.25">
      <c r="A1481" s="2" t="s">
        <v>205</v>
      </c>
      <c r="B1481" s="4">
        <v>50299080</v>
      </c>
      <c r="C1481" s="6">
        <v>135000</v>
      </c>
      <c r="D1481" s="6">
        <v>110000</v>
      </c>
      <c r="E1481" s="6">
        <v>66000</v>
      </c>
      <c r="F1481" s="6">
        <f t="shared" si="131"/>
        <v>25000</v>
      </c>
      <c r="G1481" s="6">
        <f t="shared" si="131"/>
        <v>44000</v>
      </c>
    </row>
    <row r="1482" spans="1:7" x14ac:dyDescent="0.25">
      <c r="B1482" s="4"/>
      <c r="C1482" s="1">
        <f>SUM(C1476:C1481)</f>
        <v>1000000</v>
      </c>
      <c r="D1482" s="1">
        <f t="shared" ref="D1482:G1482" si="139">SUM(D1476:D1481)</f>
        <v>860000</v>
      </c>
      <c r="E1482" s="1">
        <f t="shared" si="139"/>
        <v>138059</v>
      </c>
      <c r="F1482" s="1">
        <f t="shared" si="139"/>
        <v>140000</v>
      </c>
      <c r="G1482" s="1">
        <f t="shared" si="139"/>
        <v>721941</v>
      </c>
    </row>
    <row r="1483" spans="1:7" x14ac:dyDescent="0.25">
      <c r="B1483" s="4"/>
    </row>
    <row r="1484" spans="1:7" x14ac:dyDescent="0.25">
      <c r="A1484" s="3" t="s">
        <v>360</v>
      </c>
      <c r="B1484" s="4"/>
    </row>
    <row r="1485" spans="1:7" x14ac:dyDescent="0.25">
      <c r="A1485" s="2" t="s">
        <v>289</v>
      </c>
      <c r="B1485" s="4">
        <v>50299080</v>
      </c>
      <c r="C1485" s="6">
        <v>5421600</v>
      </c>
      <c r="D1485" s="6">
        <v>4336050</v>
      </c>
      <c r="E1485" s="6">
        <v>2700000</v>
      </c>
      <c r="F1485" s="6">
        <f t="shared" si="131"/>
        <v>1085550</v>
      </c>
      <c r="G1485" s="6">
        <f t="shared" si="131"/>
        <v>1636050</v>
      </c>
    </row>
    <row r="1486" spans="1:7" x14ac:dyDescent="0.25">
      <c r="A1486" s="2" t="s">
        <v>361</v>
      </c>
      <c r="B1486" s="4">
        <v>50299080</v>
      </c>
      <c r="C1486" s="6">
        <v>31000</v>
      </c>
      <c r="D1486" s="6">
        <v>31000</v>
      </c>
      <c r="E1486" s="6">
        <v>20200</v>
      </c>
      <c r="F1486" s="6">
        <f t="shared" si="131"/>
        <v>0</v>
      </c>
      <c r="G1486" s="6">
        <f t="shared" si="131"/>
        <v>10800</v>
      </c>
    </row>
    <row r="1487" spans="1:7" x14ac:dyDescent="0.25">
      <c r="A1487" s="2" t="s">
        <v>280</v>
      </c>
      <c r="B1487" s="4">
        <v>50299080</v>
      </c>
      <c r="C1487" s="6">
        <v>94500</v>
      </c>
      <c r="D1487" s="6">
        <v>94500</v>
      </c>
      <c r="E1487" s="6">
        <v>90219</v>
      </c>
      <c r="F1487" s="6">
        <f t="shared" si="131"/>
        <v>0</v>
      </c>
      <c r="G1487" s="6">
        <f t="shared" si="131"/>
        <v>4281</v>
      </c>
    </row>
    <row r="1488" spans="1:7" x14ac:dyDescent="0.25">
      <c r="A1488" s="2" t="s">
        <v>271</v>
      </c>
      <c r="B1488" s="4">
        <v>50299080</v>
      </c>
      <c r="C1488" s="6">
        <v>30000</v>
      </c>
      <c r="D1488" s="6">
        <v>30000</v>
      </c>
      <c r="E1488" s="6">
        <v>28934</v>
      </c>
      <c r="F1488" s="6">
        <f t="shared" si="131"/>
        <v>0</v>
      </c>
      <c r="G1488" s="6">
        <f t="shared" si="131"/>
        <v>1066</v>
      </c>
    </row>
    <row r="1489" spans="1:7" x14ac:dyDescent="0.25">
      <c r="A1489" s="2" t="s">
        <v>335</v>
      </c>
      <c r="B1489" s="4">
        <v>50299080</v>
      </c>
      <c r="C1489" s="6">
        <v>112900</v>
      </c>
      <c r="D1489" s="6">
        <v>112900</v>
      </c>
      <c r="E1489" s="6">
        <v>0</v>
      </c>
      <c r="F1489" s="6">
        <f t="shared" si="131"/>
        <v>0</v>
      </c>
      <c r="G1489" s="6">
        <f t="shared" si="131"/>
        <v>112900</v>
      </c>
    </row>
    <row r="1490" spans="1:7" x14ac:dyDescent="0.25">
      <c r="A1490" s="2" t="s">
        <v>205</v>
      </c>
      <c r="B1490" s="4">
        <v>50299080</v>
      </c>
      <c r="C1490" s="6">
        <v>360000</v>
      </c>
      <c r="D1490" s="6">
        <v>360000</v>
      </c>
      <c r="E1490" s="6">
        <v>219332</v>
      </c>
      <c r="F1490" s="6">
        <f t="shared" si="131"/>
        <v>0</v>
      </c>
      <c r="G1490" s="6">
        <f t="shared" si="131"/>
        <v>140668</v>
      </c>
    </row>
    <row r="1491" spans="1:7" x14ac:dyDescent="0.25">
      <c r="A1491" s="2" t="s">
        <v>206</v>
      </c>
      <c r="B1491" s="4">
        <v>50299080</v>
      </c>
      <c r="C1491" s="6">
        <v>450000</v>
      </c>
      <c r="D1491" s="6">
        <v>450000</v>
      </c>
      <c r="E1491" s="6">
        <v>255786</v>
      </c>
      <c r="F1491" s="6">
        <f t="shared" si="131"/>
        <v>0</v>
      </c>
      <c r="G1491" s="6">
        <f t="shared" si="131"/>
        <v>194214</v>
      </c>
    </row>
    <row r="1492" spans="1:7" x14ac:dyDescent="0.25">
      <c r="B1492" s="4"/>
      <c r="C1492" s="1">
        <f>SUM(C1485:C1491)</f>
        <v>6500000</v>
      </c>
      <c r="D1492" s="1">
        <f t="shared" ref="D1492:G1492" si="140">SUM(D1485:D1491)</f>
        <v>5414450</v>
      </c>
      <c r="E1492" s="1">
        <f t="shared" si="140"/>
        <v>3314471</v>
      </c>
      <c r="F1492" s="1">
        <f t="shared" si="140"/>
        <v>1085550</v>
      </c>
      <c r="G1492" s="1">
        <f t="shared" si="140"/>
        <v>2099979</v>
      </c>
    </row>
    <row r="1493" spans="1:7" x14ac:dyDescent="0.25">
      <c r="B1493" s="4"/>
    </row>
    <row r="1494" spans="1:7" x14ac:dyDescent="0.25">
      <c r="A1494" s="3" t="s">
        <v>362</v>
      </c>
      <c r="B1494" s="4"/>
    </row>
    <row r="1495" spans="1:7" x14ac:dyDescent="0.25">
      <c r="A1495" s="2" t="s">
        <v>77</v>
      </c>
      <c r="B1495" s="4">
        <v>50299080</v>
      </c>
      <c r="C1495" s="6">
        <v>2000000</v>
      </c>
      <c r="D1495" s="6">
        <v>0</v>
      </c>
      <c r="E1495" s="6">
        <v>0</v>
      </c>
      <c r="F1495" s="6">
        <f t="shared" si="131"/>
        <v>2000000</v>
      </c>
      <c r="G1495" s="6">
        <f t="shared" si="131"/>
        <v>0</v>
      </c>
    </row>
    <row r="1496" spans="1:7" x14ac:dyDescent="0.25">
      <c r="B1496" s="4"/>
      <c r="C1496" s="1">
        <f>SUM(C1495)</f>
        <v>2000000</v>
      </c>
      <c r="D1496" s="1">
        <f t="shared" ref="D1496:G1496" si="141">SUM(D1495)</f>
        <v>0</v>
      </c>
      <c r="E1496" s="1">
        <f t="shared" si="141"/>
        <v>0</v>
      </c>
      <c r="F1496" s="1">
        <f t="shared" si="141"/>
        <v>2000000</v>
      </c>
      <c r="G1496" s="1">
        <f t="shared" si="141"/>
        <v>0</v>
      </c>
    </row>
    <row r="1497" spans="1:7" x14ac:dyDescent="0.25">
      <c r="B1497" s="4"/>
    </row>
    <row r="1498" spans="1:7" x14ac:dyDescent="0.25">
      <c r="A1498" s="2" t="s">
        <v>363</v>
      </c>
      <c r="B1498" s="4" t="s">
        <v>10</v>
      </c>
      <c r="C1498" s="6">
        <v>86233753.810000002</v>
      </c>
      <c r="D1498" s="6">
        <v>83593603.810000002</v>
      </c>
      <c r="E1498" s="6">
        <v>33591121.439999998</v>
      </c>
      <c r="F1498" s="6">
        <f t="shared" si="131"/>
        <v>2640150</v>
      </c>
      <c r="G1498" s="6">
        <f t="shared" si="131"/>
        <v>50002482.370000005</v>
      </c>
    </row>
    <row r="1499" spans="1:7" x14ac:dyDescent="0.25">
      <c r="A1499" s="2" t="s">
        <v>16</v>
      </c>
      <c r="B1499" s="4" t="s">
        <v>10</v>
      </c>
      <c r="C1499" s="6">
        <v>56770947</v>
      </c>
      <c r="D1499" s="6">
        <v>56770947</v>
      </c>
      <c r="E1499" s="6">
        <v>23560155.120000001</v>
      </c>
      <c r="F1499" s="6">
        <f t="shared" si="131"/>
        <v>0</v>
      </c>
      <c r="G1499" s="6">
        <f t="shared" si="131"/>
        <v>33210791.879999999</v>
      </c>
    </row>
    <row r="1500" spans="1:7" x14ac:dyDescent="0.25">
      <c r="A1500" s="2" t="s">
        <v>17</v>
      </c>
      <c r="B1500" s="4" t="s">
        <v>10</v>
      </c>
      <c r="C1500" s="6">
        <v>29462806.809999999</v>
      </c>
      <c r="D1500" s="6">
        <v>26822656.809999999</v>
      </c>
      <c r="E1500" s="6">
        <v>10030966.32</v>
      </c>
      <c r="F1500" s="6">
        <f t="shared" si="131"/>
        <v>2640150</v>
      </c>
      <c r="G1500" s="6">
        <f t="shared" si="131"/>
        <v>16791690.489999998</v>
      </c>
    </row>
    <row r="1501" spans="1:7" x14ac:dyDescent="0.25">
      <c r="B1501" s="4"/>
    </row>
    <row r="1502" spans="1:7" x14ac:dyDescent="0.25">
      <c r="A1502" s="3" t="s">
        <v>364</v>
      </c>
      <c r="B1502" s="5">
        <v>4411</v>
      </c>
      <c r="C1502" s="1">
        <v>86233753.810000002</v>
      </c>
      <c r="D1502" s="1">
        <v>83593603.810000002</v>
      </c>
      <c r="E1502" s="1">
        <v>33591121.439999998</v>
      </c>
      <c r="F1502" s="1">
        <f t="shared" si="131"/>
        <v>2640150</v>
      </c>
      <c r="G1502" s="1">
        <f t="shared" si="131"/>
        <v>50002482.370000005</v>
      </c>
    </row>
    <row r="1503" spans="1:7" s="3" customFormat="1" x14ac:dyDescent="0.25">
      <c r="A1503" s="3" t="s">
        <v>21</v>
      </c>
      <c r="B1503" s="5">
        <v>100</v>
      </c>
      <c r="C1503" s="1">
        <v>56770947</v>
      </c>
      <c r="D1503" s="1">
        <v>56770947</v>
      </c>
      <c r="E1503" s="1">
        <v>23560155.120000001</v>
      </c>
      <c r="F1503" s="1">
        <f t="shared" si="131"/>
        <v>0</v>
      </c>
      <c r="G1503" s="1">
        <f t="shared" si="131"/>
        <v>33210791.879999999</v>
      </c>
    </row>
    <row r="1504" spans="1:7" x14ac:dyDescent="0.25">
      <c r="A1504" s="2" t="s">
        <v>22</v>
      </c>
      <c r="B1504" s="4">
        <v>50101010</v>
      </c>
      <c r="C1504" s="6">
        <v>33759072</v>
      </c>
      <c r="D1504" s="6">
        <v>33759072</v>
      </c>
      <c r="E1504" s="6">
        <v>14602964.029999999</v>
      </c>
      <c r="F1504" s="6">
        <f t="shared" si="131"/>
        <v>0</v>
      </c>
      <c r="G1504" s="6">
        <f t="shared" si="131"/>
        <v>19156107.969999999</v>
      </c>
    </row>
    <row r="1505" spans="1:7" x14ac:dyDescent="0.25">
      <c r="A1505" s="2" t="s">
        <v>24</v>
      </c>
      <c r="B1505" s="4">
        <v>50102010</v>
      </c>
      <c r="C1505" s="6">
        <v>1632000</v>
      </c>
      <c r="D1505" s="6">
        <v>1632000</v>
      </c>
      <c r="E1505" s="6">
        <v>673435.48</v>
      </c>
      <c r="F1505" s="6">
        <f t="shared" si="131"/>
        <v>0</v>
      </c>
      <c r="G1505" s="6">
        <f t="shared" si="131"/>
        <v>958564.52</v>
      </c>
    </row>
    <row r="1506" spans="1:7" x14ac:dyDescent="0.25">
      <c r="A1506" s="2" t="s">
        <v>25</v>
      </c>
      <c r="B1506" s="4">
        <v>50102020</v>
      </c>
      <c r="C1506" s="6">
        <v>318000</v>
      </c>
      <c r="D1506" s="6">
        <v>318000</v>
      </c>
      <c r="E1506" s="6">
        <v>154250</v>
      </c>
      <c r="F1506" s="6">
        <f t="shared" ref="F1506:G1574" si="142">C1506-D1506</f>
        <v>0</v>
      </c>
      <c r="G1506" s="6">
        <f t="shared" si="142"/>
        <v>163750</v>
      </c>
    </row>
    <row r="1507" spans="1:7" x14ac:dyDescent="0.25">
      <c r="A1507" s="2" t="s">
        <v>26</v>
      </c>
      <c r="B1507" s="4">
        <v>50102030</v>
      </c>
      <c r="C1507" s="6">
        <v>318000</v>
      </c>
      <c r="D1507" s="6">
        <v>318000</v>
      </c>
      <c r="E1507" s="6">
        <v>0</v>
      </c>
      <c r="F1507" s="6">
        <f t="shared" si="142"/>
        <v>0</v>
      </c>
      <c r="G1507" s="6">
        <f t="shared" si="142"/>
        <v>318000</v>
      </c>
    </row>
    <row r="1508" spans="1:7" x14ac:dyDescent="0.25">
      <c r="A1508" s="2" t="s">
        <v>27</v>
      </c>
      <c r="B1508" s="4">
        <v>50102040</v>
      </c>
      <c r="C1508" s="6">
        <v>476000</v>
      </c>
      <c r="D1508" s="6">
        <v>476000</v>
      </c>
      <c r="E1508" s="6">
        <v>385000</v>
      </c>
      <c r="F1508" s="6">
        <f t="shared" si="142"/>
        <v>0</v>
      </c>
      <c r="G1508" s="6">
        <f t="shared" si="142"/>
        <v>91000</v>
      </c>
    </row>
    <row r="1509" spans="1:7" x14ac:dyDescent="0.25">
      <c r="A1509" s="2" t="s">
        <v>109</v>
      </c>
      <c r="B1509" s="4">
        <v>50102050</v>
      </c>
      <c r="C1509" s="6">
        <v>1224000</v>
      </c>
      <c r="D1509" s="6">
        <v>1224000</v>
      </c>
      <c r="E1509" s="6">
        <v>203350</v>
      </c>
      <c r="F1509" s="6">
        <f t="shared" si="142"/>
        <v>0</v>
      </c>
      <c r="G1509" s="6">
        <f t="shared" si="142"/>
        <v>1020650</v>
      </c>
    </row>
    <row r="1510" spans="1:7" x14ac:dyDescent="0.25">
      <c r="A1510" s="2" t="s">
        <v>110</v>
      </c>
      <c r="B1510" s="4">
        <v>50102060</v>
      </c>
      <c r="C1510" s="6">
        <v>122400</v>
      </c>
      <c r="D1510" s="6">
        <v>122400</v>
      </c>
      <c r="E1510" s="6">
        <v>27968.52</v>
      </c>
      <c r="F1510" s="6">
        <f t="shared" si="142"/>
        <v>0</v>
      </c>
      <c r="G1510" s="6">
        <f t="shared" si="142"/>
        <v>94431.48</v>
      </c>
    </row>
    <row r="1511" spans="1:7" x14ac:dyDescent="0.25">
      <c r="A1511" s="2" t="s">
        <v>111</v>
      </c>
      <c r="B1511" s="4">
        <v>50102110</v>
      </c>
      <c r="C1511" s="6">
        <v>6976636</v>
      </c>
      <c r="D1511" s="6">
        <v>6976636</v>
      </c>
      <c r="E1511" s="6">
        <v>2465814.46</v>
      </c>
      <c r="F1511" s="6">
        <f t="shared" si="142"/>
        <v>0</v>
      </c>
      <c r="G1511" s="6">
        <f t="shared" si="142"/>
        <v>4510821.54</v>
      </c>
    </row>
    <row r="1512" spans="1:7" x14ac:dyDescent="0.25">
      <c r="A1512" s="2" t="s">
        <v>29</v>
      </c>
      <c r="B1512" s="4">
        <v>50102120</v>
      </c>
      <c r="C1512" s="6">
        <v>30000</v>
      </c>
      <c r="D1512" s="6">
        <v>30000</v>
      </c>
      <c r="E1512" s="6">
        <v>10000</v>
      </c>
      <c r="F1512" s="6">
        <f t="shared" si="142"/>
        <v>0</v>
      </c>
      <c r="G1512" s="6">
        <f t="shared" si="142"/>
        <v>20000</v>
      </c>
    </row>
    <row r="1513" spans="1:7" x14ac:dyDescent="0.25">
      <c r="A1513" s="2" t="s">
        <v>31</v>
      </c>
      <c r="B1513" s="4">
        <v>50102140</v>
      </c>
      <c r="C1513" s="6">
        <v>2813256</v>
      </c>
      <c r="D1513" s="6">
        <v>2813256</v>
      </c>
      <c r="E1513" s="6">
        <v>0</v>
      </c>
      <c r="F1513" s="6">
        <f t="shared" si="142"/>
        <v>0</v>
      </c>
      <c r="G1513" s="6">
        <f t="shared" si="142"/>
        <v>2813256</v>
      </c>
    </row>
    <row r="1514" spans="1:7" x14ac:dyDescent="0.25">
      <c r="A1514" s="2" t="s">
        <v>32</v>
      </c>
      <c r="B1514" s="4">
        <v>50102150</v>
      </c>
      <c r="C1514" s="6">
        <v>340000</v>
      </c>
      <c r="D1514" s="6">
        <v>340000</v>
      </c>
      <c r="E1514" s="6">
        <v>0</v>
      </c>
      <c r="F1514" s="6">
        <f t="shared" si="142"/>
        <v>0</v>
      </c>
      <c r="G1514" s="6">
        <f t="shared" si="142"/>
        <v>340000</v>
      </c>
    </row>
    <row r="1515" spans="1:7" x14ac:dyDescent="0.25">
      <c r="A1515" s="2" t="s">
        <v>94</v>
      </c>
      <c r="B1515" s="4">
        <v>50102990</v>
      </c>
      <c r="C1515" s="6">
        <v>476000</v>
      </c>
      <c r="D1515" s="6">
        <v>476000</v>
      </c>
      <c r="E1515" s="6">
        <v>385000</v>
      </c>
      <c r="F1515" s="6">
        <f t="shared" si="142"/>
        <v>0</v>
      </c>
      <c r="G1515" s="6">
        <f t="shared" si="142"/>
        <v>91000</v>
      </c>
    </row>
    <row r="1516" spans="1:7" x14ac:dyDescent="0.25">
      <c r="A1516" s="2" t="s">
        <v>152</v>
      </c>
      <c r="B1516" s="4">
        <v>50102990</v>
      </c>
      <c r="C1516" s="6">
        <v>2813256</v>
      </c>
      <c r="D1516" s="6">
        <v>2813256</v>
      </c>
      <c r="E1516" s="6">
        <v>2437618</v>
      </c>
      <c r="F1516" s="6">
        <f t="shared" si="142"/>
        <v>0</v>
      </c>
      <c r="G1516" s="6">
        <f t="shared" si="142"/>
        <v>375638</v>
      </c>
    </row>
    <row r="1517" spans="1:7" x14ac:dyDescent="0.25">
      <c r="A1517" s="2" t="s">
        <v>35</v>
      </c>
      <c r="B1517" s="4">
        <v>50103010</v>
      </c>
      <c r="C1517" s="6">
        <v>4051089</v>
      </c>
      <c r="D1517" s="6">
        <v>4051089</v>
      </c>
      <c r="E1517" s="6">
        <v>1752355.7</v>
      </c>
      <c r="F1517" s="6">
        <f t="shared" si="142"/>
        <v>0</v>
      </c>
      <c r="G1517" s="6">
        <f t="shared" si="142"/>
        <v>2298733.2999999998</v>
      </c>
    </row>
    <row r="1518" spans="1:7" x14ac:dyDescent="0.25">
      <c r="A1518" s="2" t="s">
        <v>36</v>
      </c>
      <c r="B1518" s="4">
        <v>50103020</v>
      </c>
      <c r="C1518" s="6">
        <v>163200</v>
      </c>
      <c r="D1518" s="6">
        <v>163200</v>
      </c>
      <c r="E1518" s="6">
        <v>67400</v>
      </c>
      <c r="F1518" s="6">
        <f t="shared" si="142"/>
        <v>0</v>
      </c>
      <c r="G1518" s="6">
        <f t="shared" si="142"/>
        <v>95800</v>
      </c>
    </row>
    <row r="1519" spans="1:7" x14ac:dyDescent="0.25">
      <c r="A1519" s="2" t="s">
        <v>37</v>
      </c>
      <c r="B1519" s="4">
        <v>50103030</v>
      </c>
      <c r="C1519" s="6">
        <v>836438</v>
      </c>
      <c r="D1519" s="6">
        <v>836438</v>
      </c>
      <c r="E1519" s="6">
        <v>361298.93</v>
      </c>
      <c r="F1519" s="6">
        <f t="shared" si="142"/>
        <v>0</v>
      </c>
      <c r="G1519" s="6">
        <f t="shared" si="142"/>
        <v>475139.07</v>
      </c>
    </row>
    <row r="1520" spans="1:7" x14ac:dyDescent="0.25">
      <c r="A1520" s="2" t="s">
        <v>38</v>
      </c>
      <c r="B1520" s="4">
        <v>50103040</v>
      </c>
      <c r="C1520" s="6">
        <v>81600</v>
      </c>
      <c r="D1520" s="6">
        <v>81600</v>
      </c>
      <c r="E1520" s="6">
        <v>33700</v>
      </c>
      <c r="F1520" s="6">
        <f t="shared" si="142"/>
        <v>0</v>
      </c>
      <c r="G1520" s="6">
        <f t="shared" si="142"/>
        <v>47900</v>
      </c>
    </row>
    <row r="1521" spans="1:7" x14ac:dyDescent="0.25">
      <c r="A1521" s="2" t="s">
        <v>96</v>
      </c>
      <c r="B1521" s="4">
        <v>50104990</v>
      </c>
      <c r="C1521" s="6">
        <v>340000</v>
      </c>
      <c r="D1521" s="6">
        <v>340000</v>
      </c>
      <c r="E1521" s="6">
        <v>0</v>
      </c>
      <c r="F1521" s="6">
        <f t="shared" si="142"/>
        <v>0</v>
      </c>
      <c r="G1521" s="6">
        <f t="shared" si="142"/>
        <v>340000</v>
      </c>
    </row>
    <row r="1522" spans="1:7" x14ac:dyDescent="0.25">
      <c r="B1522" s="4"/>
    </row>
    <row r="1523" spans="1:7" s="3" customFormat="1" x14ac:dyDescent="0.25">
      <c r="A1523" s="3" t="s">
        <v>40</v>
      </c>
      <c r="B1523" s="5">
        <v>200</v>
      </c>
      <c r="C1523" s="1">
        <v>29462806.809999999</v>
      </c>
      <c r="D1523" s="1">
        <v>26822656.809999999</v>
      </c>
      <c r="E1523" s="1">
        <v>10030966.32</v>
      </c>
      <c r="F1523" s="1">
        <f t="shared" si="142"/>
        <v>2640150</v>
      </c>
      <c r="G1523" s="1">
        <f t="shared" si="142"/>
        <v>16791690.489999998</v>
      </c>
    </row>
    <row r="1524" spans="1:7" s="3" customFormat="1" x14ac:dyDescent="0.25">
      <c r="A1524" s="3" t="s">
        <v>705</v>
      </c>
      <c r="B1524" s="5"/>
      <c r="C1524" s="1">
        <f>SUM(C1525:C1546)</f>
        <v>7715604.8100000005</v>
      </c>
      <c r="D1524" s="1">
        <f t="shared" ref="D1524:G1524" si="143">SUM(D1525:D1546)</f>
        <v>7715604.8100000005</v>
      </c>
      <c r="E1524" s="1">
        <f t="shared" si="143"/>
        <v>2072287.62</v>
      </c>
      <c r="F1524" s="1">
        <f t="shared" si="143"/>
        <v>0</v>
      </c>
      <c r="G1524" s="1">
        <f t="shared" si="143"/>
        <v>5643317.1900000004</v>
      </c>
    </row>
    <row r="1525" spans="1:7" x14ac:dyDescent="0.25">
      <c r="A1525" s="2" t="s">
        <v>56</v>
      </c>
      <c r="B1525" s="4">
        <v>50201010</v>
      </c>
      <c r="C1525" s="6">
        <v>450000</v>
      </c>
      <c r="D1525" s="6">
        <v>450000</v>
      </c>
      <c r="E1525" s="6">
        <v>350000</v>
      </c>
      <c r="F1525" s="6">
        <f t="shared" si="142"/>
        <v>0</v>
      </c>
      <c r="G1525" s="6">
        <f t="shared" si="142"/>
        <v>100000</v>
      </c>
    </row>
    <row r="1526" spans="1:7" x14ac:dyDescent="0.25">
      <c r="A1526" s="2" t="s">
        <v>57</v>
      </c>
      <c r="B1526" s="4">
        <v>50202010</v>
      </c>
      <c r="C1526" s="6">
        <v>50000</v>
      </c>
      <c r="D1526" s="6">
        <v>50000</v>
      </c>
      <c r="E1526" s="6">
        <v>33563</v>
      </c>
      <c r="F1526" s="6">
        <f t="shared" si="142"/>
        <v>0</v>
      </c>
      <c r="G1526" s="6">
        <f t="shared" si="142"/>
        <v>16437</v>
      </c>
    </row>
    <row r="1527" spans="1:7" x14ac:dyDescent="0.25">
      <c r="A1527" s="2" t="s">
        <v>58</v>
      </c>
      <c r="B1527" s="4">
        <v>50203010</v>
      </c>
      <c r="C1527" s="6">
        <v>200000</v>
      </c>
      <c r="D1527" s="6">
        <v>200000</v>
      </c>
      <c r="E1527" s="6">
        <v>0</v>
      </c>
      <c r="F1527" s="6">
        <f t="shared" si="142"/>
        <v>0</v>
      </c>
      <c r="G1527" s="6">
        <f t="shared" si="142"/>
        <v>200000</v>
      </c>
    </row>
    <row r="1528" spans="1:7" x14ac:dyDescent="0.25">
      <c r="A1528" s="2" t="s">
        <v>365</v>
      </c>
      <c r="B1528" s="4">
        <v>50203070</v>
      </c>
      <c r="C1528" s="6">
        <v>5000</v>
      </c>
      <c r="D1528" s="6">
        <v>5000</v>
      </c>
      <c r="E1528" s="6">
        <v>4680</v>
      </c>
      <c r="F1528" s="6">
        <f t="shared" si="142"/>
        <v>0</v>
      </c>
      <c r="G1528" s="6">
        <f t="shared" si="142"/>
        <v>320</v>
      </c>
    </row>
    <row r="1529" spans="1:7" x14ac:dyDescent="0.25">
      <c r="A1529" s="2" t="s">
        <v>366</v>
      </c>
      <c r="B1529" s="4">
        <v>50203080</v>
      </c>
      <c r="C1529" s="6">
        <v>5000</v>
      </c>
      <c r="D1529" s="6">
        <v>5000</v>
      </c>
      <c r="E1529" s="6">
        <v>0</v>
      </c>
      <c r="F1529" s="6">
        <f t="shared" si="142"/>
        <v>0</v>
      </c>
      <c r="G1529" s="6">
        <f t="shared" si="142"/>
        <v>5000</v>
      </c>
    </row>
    <row r="1530" spans="1:7" x14ac:dyDescent="0.25">
      <c r="A1530" s="2" t="s">
        <v>74</v>
      </c>
      <c r="B1530" s="4">
        <v>50203090</v>
      </c>
      <c r="C1530" s="6">
        <v>3325152.81</v>
      </c>
      <c r="D1530" s="6">
        <v>3325152.81</v>
      </c>
      <c r="E1530" s="6">
        <v>665568.75</v>
      </c>
      <c r="F1530" s="6">
        <f t="shared" si="142"/>
        <v>0</v>
      </c>
      <c r="G1530" s="6">
        <f t="shared" si="142"/>
        <v>2659584.06</v>
      </c>
    </row>
    <row r="1531" spans="1:7" x14ac:dyDescent="0.25">
      <c r="A1531" s="2" t="s">
        <v>61</v>
      </c>
      <c r="B1531" s="4">
        <v>50203210</v>
      </c>
      <c r="C1531" s="6">
        <v>70000</v>
      </c>
      <c r="D1531" s="6">
        <v>70000</v>
      </c>
      <c r="E1531" s="6">
        <v>62350</v>
      </c>
      <c r="F1531" s="6">
        <f t="shared" si="142"/>
        <v>0</v>
      </c>
      <c r="G1531" s="6">
        <f t="shared" si="142"/>
        <v>7650</v>
      </c>
    </row>
    <row r="1532" spans="1:7" x14ac:dyDescent="0.25">
      <c r="A1532" s="2" t="s">
        <v>113</v>
      </c>
      <c r="B1532" s="4">
        <v>50203220</v>
      </c>
      <c r="C1532" s="6">
        <v>50000</v>
      </c>
      <c r="D1532" s="6">
        <v>50000</v>
      </c>
      <c r="E1532" s="6">
        <v>46150</v>
      </c>
      <c r="F1532" s="6">
        <f t="shared" si="142"/>
        <v>0</v>
      </c>
      <c r="G1532" s="6">
        <f t="shared" si="142"/>
        <v>3850</v>
      </c>
    </row>
    <row r="1533" spans="1:7" x14ac:dyDescent="0.25">
      <c r="A1533" s="2" t="s">
        <v>62</v>
      </c>
      <c r="B1533" s="4">
        <v>50203990</v>
      </c>
      <c r="C1533" s="6">
        <v>257452</v>
      </c>
      <c r="D1533" s="6">
        <v>257452</v>
      </c>
      <c r="E1533" s="6">
        <v>0</v>
      </c>
      <c r="F1533" s="6">
        <f t="shared" si="142"/>
        <v>0</v>
      </c>
      <c r="G1533" s="6">
        <f t="shared" si="142"/>
        <v>257452</v>
      </c>
    </row>
    <row r="1534" spans="1:7" x14ac:dyDescent="0.25">
      <c r="A1534" s="2" t="s">
        <v>63</v>
      </c>
      <c r="B1534" s="4">
        <v>50204010</v>
      </c>
      <c r="C1534" s="6">
        <v>50000</v>
      </c>
      <c r="D1534" s="6">
        <v>50000</v>
      </c>
      <c r="E1534" s="6">
        <v>10000</v>
      </c>
      <c r="F1534" s="6">
        <f t="shared" si="142"/>
        <v>0</v>
      </c>
      <c r="G1534" s="6">
        <f t="shared" si="142"/>
        <v>40000</v>
      </c>
    </row>
    <row r="1535" spans="1:7" x14ac:dyDescent="0.25">
      <c r="A1535" s="2" t="s">
        <v>159</v>
      </c>
      <c r="B1535" s="4">
        <v>50204020</v>
      </c>
      <c r="C1535" s="6">
        <v>2500000</v>
      </c>
      <c r="D1535" s="6">
        <v>2500000</v>
      </c>
      <c r="E1535" s="6">
        <v>708221</v>
      </c>
      <c r="F1535" s="6">
        <f t="shared" si="142"/>
        <v>0</v>
      </c>
      <c r="G1535" s="6">
        <f t="shared" si="142"/>
        <v>1791779</v>
      </c>
    </row>
    <row r="1536" spans="1:7" x14ac:dyDescent="0.25">
      <c r="A1536" s="2" t="s">
        <v>133</v>
      </c>
      <c r="B1536" s="4">
        <v>50205020</v>
      </c>
      <c r="C1536" s="6">
        <v>33000</v>
      </c>
      <c r="D1536" s="6">
        <v>33000</v>
      </c>
      <c r="E1536" s="6">
        <v>18550.87</v>
      </c>
      <c r="F1536" s="6">
        <f t="shared" si="142"/>
        <v>0</v>
      </c>
      <c r="G1536" s="6">
        <f t="shared" si="142"/>
        <v>14449.130000000001</v>
      </c>
    </row>
    <row r="1537" spans="1:7" x14ac:dyDescent="0.25">
      <c r="A1537" s="2" t="s">
        <v>134</v>
      </c>
      <c r="B1537" s="4">
        <v>50205020</v>
      </c>
      <c r="C1537" s="6">
        <v>185000</v>
      </c>
      <c r="D1537" s="6">
        <v>185000</v>
      </c>
      <c r="E1537" s="6">
        <v>81000</v>
      </c>
      <c r="F1537" s="6">
        <f t="shared" si="142"/>
        <v>0</v>
      </c>
      <c r="G1537" s="6">
        <f t="shared" si="142"/>
        <v>104000</v>
      </c>
    </row>
    <row r="1538" spans="1:7" x14ac:dyDescent="0.25">
      <c r="A1538" s="2" t="s">
        <v>97</v>
      </c>
      <c r="B1538" s="4">
        <v>50213040</v>
      </c>
      <c r="C1538" s="6">
        <v>200000</v>
      </c>
      <c r="D1538" s="6">
        <v>200000</v>
      </c>
      <c r="E1538" s="6">
        <v>44265</v>
      </c>
      <c r="F1538" s="6">
        <f t="shared" si="142"/>
        <v>0</v>
      </c>
      <c r="G1538" s="6">
        <f t="shared" si="142"/>
        <v>155735</v>
      </c>
    </row>
    <row r="1539" spans="1:7" x14ac:dyDescent="0.25">
      <c r="A1539" s="2" t="s">
        <v>67</v>
      </c>
      <c r="B1539" s="4">
        <v>50213050</v>
      </c>
      <c r="C1539" s="6">
        <v>40000</v>
      </c>
      <c r="D1539" s="6">
        <v>40000</v>
      </c>
      <c r="E1539" s="6">
        <v>18190</v>
      </c>
      <c r="F1539" s="6">
        <f t="shared" si="142"/>
        <v>0</v>
      </c>
      <c r="G1539" s="6">
        <f t="shared" si="142"/>
        <v>21810</v>
      </c>
    </row>
    <row r="1540" spans="1:7" x14ac:dyDescent="0.25">
      <c r="A1540" s="2" t="s">
        <v>367</v>
      </c>
      <c r="B1540" s="4">
        <v>50213050</v>
      </c>
      <c r="C1540" s="6">
        <v>20000</v>
      </c>
      <c r="D1540" s="6">
        <v>20000</v>
      </c>
      <c r="E1540" s="6">
        <v>18150</v>
      </c>
      <c r="F1540" s="6">
        <f t="shared" si="142"/>
        <v>0</v>
      </c>
      <c r="G1540" s="6">
        <f t="shared" si="142"/>
        <v>1850</v>
      </c>
    </row>
    <row r="1541" spans="1:7" x14ac:dyDescent="0.25">
      <c r="A1541" s="2" t="s">
        <v>181</v>
      </c>
      <c r="B1541" s="4">
        <v>50213070</v>
      </c>
      <c r="C1541" s="6">
        <v>15000</v>
      </c>
      <c r="D1541" s="6">
        <v>15000</v>
      </c>
      <c r="E1541" s="6">
        <v>9100</v>
      </c>
      <c r="F1541" s="6">
        <f t="shared" si="142"/>
        <v>0</v>
      </c>
      <c r="G1541" s="6">
        <f t="shared" si="142"/>
        <v>5900</v>
      </c>
    </row>
    <row r="1542" spans="1:7" x14ac:dyDescent="0.25">
      <c r="A1542" s="2" t="s">
        <v>368</v>
      </c>
      <c r="B1542" s="4">
        <v>50216010</v>
      </c>
      <c r="C1542" s="6">
        <v>20000</v>
      </c>
      <c r="D1542" s="6">
        <v>20000</v>
      </c>
      <c r="E1542" s="6">
        <v>0</v>
      </c>
      <c r="F1542" s="6">
        <f t="shared" si="142"/>
        <v>0</v>
      </c>
      <c r="G1542" s="6">
        <f t="shared" si="142"/>
        <v>20000</v>
      </c>
    </row>
    <row r="1543" spans="1:7" x14ac:dyDescent="0.25">
      <c r="A1543" s="2" t="s">
        <v>51</v>
      </c>
      <c r="B1543" s="4">
        <v>50216020</v>
      </c>
      <c r="C1543" s="6">
        <v>15000</v>
      </c>
      <c r="D1543" s="6">
        <v>15000</v>
      </c>
      <c r="E1543" s="6">
        <v>0</v>
      </c>
      <c r="F1543" s="6">
        <f t="shared" si="142"/>
        <v>0</v>
      </c>
      <c r="G1543" s="6">
        <f t="shared" si="142"/>
        <v>15000</v>
      </c>
    </row>
    <row r="1544" spans="1:7" x14ac:dyDescent="0.25">
      <c r="A1544" s="2" t="s">
        <v>75</v>
      </c>
      <c r="B1544" s="4">
        <v>50299020</v>
      </c>
      <c r="C1544" s="6">
        <v>5000</v>
      </c>
      <c r="D1544" s="6">
        <v>5000</v>
      </c>
      <c r="E1544" s="6">
        <v>2499</v>
      </c>
      <c r="F1544" s="6">
        <f t="shared" si="142"/>
        <v>0</v>
      </c>
      <c r="G1544" s="6">
        <f t="shared" si="142"/>
        <v>2501</v>
      </c>
    </row>
    <row r="1545" spans="1:7" x14ac:dyDescent="0.25">
      <c r="A1545" s="2" t="s">
        <v>69</v>
      </c>
      <c r="B1545" s="4">
        <v>50299060</v>
      </c>
      <c r="C1545" s="6">
        <v>10000</v>
      </c>
      <c r="D1545" s="6">
        <v>10000</v>
      </c>
      <c r="E1545" s="6">
        <v>0</v>
      </c>
      <c r="F1545" s="6">
        <f t="shared" si="142"/>
        <v>0</v>
      </c>
      <c r="G1545" s="6">
        <f t="shared" si="142"/>
        <v>10000</v>
      </c>
    </row>
    <row r="1546" spans="1:7" x14ac:dyDescent="0.25">
      <c r="A1546" s="2" t="s">
        <v>113</v>
      </c>
      <c r="B1546" s="4">
        <v>50203220</v>
      </c>
      <c r="C1546" s="6">
        <v>210000</v>
      </c>
      <c r="D1546" s="6">
        <v>210000</v>
      </c>
      <c r="E1546" s="6">
        <v>0</v>
      </c>
      <c r="F1546" s="6">
        <f t="shared" si="142"/>
        <v>0</v>
      </c>
      <c r="G1546" s="6">
        <f t="shared" si="142"/>
        <v>210000</v>
      </c>
    </row>
    <row r="1547" spans="1:7" x14ac:dyDescent="0.25">
      <c r="B1547" s="4"/>
    </row>
    <row r="1548" spans="1:7" s="3" customFormat="1" x14ac:dyDescent="0.25">
      <c r="A1548" s="3" t="s">
        <v>369</v>
      </c>
      <c r="B1548" s="5" t="s">
        <v>10</v>
      </c>
      <c r="C1548" s="1">
        <v>5317255</v>
      </c>
      <c r="D1548" s="1">
        <v>5317255</v>
      </c>
      <c r="E1548" s="1">
        <v>64921</v>
      </c>
      <c r="F1548" s="1">
        <f t="shared" si="142"/>
        <v>0</v>
      </c>
      <c r="G1548" s="1">
        <f t="shared" si="142"/>
        <v>5252334</v>
      </c>
    </row>
    <row r="1549" spans="1:7" x14ac:dyDescent="0.25">
      <c r="A1549" s="2" t="s">
        <v>58</v>
      </c>
      <c r="B1549" s="4">
        <v>50203010</v>
      </c>
      <c r="C1549" s="6">
        <v>31255</v>
      </c>
      <c r="D1549" s="6">
        <v>31255</v>
      </c>
      <c r="E1549" s="6">
        <v>19555</v>
      </c>
      <c r="F1549" s="6">
        <f t="shared" si="142"/>
        <v>0</v>
      </c>
      <c r="G1549" s="6">
        <f t="shared" si="142"/>
        <v>11700</v>
      </c>
    </row>
    <row r="1550" spans="1:7" x14ac:dyDescent="0.25">
      <c r="A1550" s="2" t="s">
        <v>365</v>
      </c>
      <c r="B1550" s="4">
        <v>50203070</v>
      </c>
      <c r="C1550" s="6">
        <v>5000</v>
      </c>
      <c r="D1550" s="6">
        <v>5000</v>
      </c>
      <c r="E1550" s="6">
        <v>2770</v>
      </c>
      <c r="F1550" s="6">
        <f t="shared" si="142"/>
        <v>0</v>
      </c>
      <c r="G1550" s="6">
        <f t="shared" si="142"/>
        <v>2230</v>
      </c>
    </row>
    <row r="1551" spans="1:7" x14ac:dyDescent="0.25">
      <c r="A1551" s="2" t="s">
        <v>366</v>
      </c>
      <c r="B1551" s="4">
        <v>50203080</v>
      </c>
      <c r="C1551" s="6">
        <v>5050000</v>
      </c>
      <c r="D1551" s="6">
        <v>5050000</v>
      </c>
      <c r="E1551" s="6">
        <v>0</v>
      </c>
      <c r="F1551" s="6">
        <f t="shared" si="142"/>
        <v>0</v>
      </c>
      <c r="G1551" s="6">
        <f t="shared" si="142"/>
        <v>5050000</v>
      </c>
    </row>
    <row r="1552" spans="1:7" x14ac:dyDescent="0.25">
      <c r="A1552" s="2" t="s">
        <v>61</v>
      </c>
      <c r="B1552" s="4">
        <v>50203210</v>
      </c>
      <c r="C1552" s="6">
        <v>24500</v>
      </c>
      <c r="D1552" s="6">
        <v>24500</v>
      </c>
      <c r="E1552" s="6">
        <v>7450</v>
      </c>
      <c r="F1552" s="6">
        <f t="shared" si="142"/>
        <v>0</v>
      </c>
      <c r="G1552" s="6">
        <f t="shared" si="142"/>
        <v>17050</v>
      </c>
    </row>
    <row r="1553" spans="1:7" x14ac:dyDescent="0.25">
      <c r="A1553" s="2" t="s">
        <v>62</v>
      </c>
      <c r="B1553" s="4">
        <v>50203990</v>
      </c>
      <c r="C1553" s="6">
        <v>11000</v>
      </c>
      <c r="D1553" s="6">
        <v>11000</v>
      </c>
      <c r="E1553" s="6">
        <v>9886</v>
      </c>
      <c r="F1553" s="6">
        <f t="shared" si="142"/>
        <v>0</v>
      </c>
      <c r="G1553" s="6">
        <f t="shared" si="142"/>
        <v>1114</v>
      </c>
    </row>
    <row r="1554" spans="1:7" x14ac:dyDescent="0.25">
      <c r="A1554" s="2" t="s">
        <v>370</v>
      </c>
      <c r="B1554" s="4">
        <v>50216010</v>
      </c>
      <c r="C1554" s="6">
        <v>38000</v>
      </c>
      <c r="D1554" s="6">
        <v>38000</v>
      </c>
      <c r="E1554" s="6">
        <v>0</v>
      </c>
      <c r="F1554" s="6">
        <f t="shared" si="142"/>
        <v>0</v>
      </c>
      <c r="G1554" s="6">
        <f t="shared" si="142"/>
        <v>38000</v>
      </c>
    </row>
    <row r="1555" spans="1:7" x14ac:dyDescent="0.25">
      <c r="A1555" s="2" t="s">
        <v>76</v>
      </c>
      <c r="B1555" s="4">
        <v>50299030</v>
      </c>
      <c r="C1555" s="6">
        <v>52500</v>
      </c>
      <c r="D1555" s="6">
        <v>52500</v>
      </c>
      <c r="E1555" s="6">
        <v>25260</v>
      </c>
      <c r="F1555" s="6">
        <f t="shared" si="142"/>
        <v>0</v>
      </c>
      <c r="G1555" s="6">
        <f t="shared" si="142"/>
        <v>27240</v>
      </c>
    </row>
    <row r="1556" spans="1:7" x14ac:dyDescent="0.25">
      <c r="A1556" s="2" t="s">
        <v>87</v>
      </c>
      <c r="B1556" s="4">
        <v>50299990</v>
      </c>
      <c r="C1556" s="6">
        <v>105000</v>
      </c>
      <c r="D1556" s="6">
        <v>105000</v>
      </c>
      <c r="E1556" s="6">
        <v>0</v>
      </c>
      <c r="F1556" s="6">
        <f t="shared" si="142"/>
        <v>0</v>
      </c>
      <c r="G1556" s="6">
        <f t="shared" si="142"/>
        <v>105000</v>
      </c>
    </row>
    <row r="1557" spans="1:7" x14ac:dyDescent="0.25">
      <c r="B1557" s="4"/>
    </row>
    <row r="1558" spans="1:7" s="3" customFormat="1" x14ac:dyDescent="0.25">
      <c r="A1558" s="3" t="s">
        <v>371</v>
      </c>
      <c r="B1558" s="5" t="s">
        <v>10</v>
      </c>
      <c r="C1558" s="1">
        <v>320200</v>
      </c>
      <c r="D1558" s="1">
        <v>320200</v>
      </c>
      <c r="E1558" s="1">
        <v>212850</v>
      </c>
      <c r="F1558" s="1">
        <f t="shared" si="142"/>
        <v>0</v>
      </c>
      <c r="G1558" s="1">
        <f t="shared" si="142"/>
        <v>107350</v>
      </c>
    </row>
    <row r="1559" spans="1:7" x14ac:dyDescent="0.25">
      <c r="A1559" s="2" t="s">
        <v>57</v>
      </c>
      <c r="B1559" s="4">
        <v>50202010</v>
      </c>
      <c r="C1559" s="6">
        <v>240000</v>
      </c>
      <c r="D1559" s="6">
        <v>240000</v>
      </c>
      <c r="E1559" s="6">
        <v>174900</v>
      </c>
      <c r="F1559" s="6">
        <f t="shared" si="142"/>
        <v>0</v>
      </c>
      <c r="G1559" s="6">
        <f t="shared" si="142"/>
        <v>65100</v>
      </c>
    </row>
    <row r="1560" spans="1:7" x14ac:dyDescent="0.25">
      <c r="A1560" s="2" t="s">
        <v>76</v>
      </c>
      <c r="B1560" s="4">
        <v>50299030</v>
      </c>
      <c r="C1560" s="6">
        <v>80200</v>
      </c>
      <c r="D1560" s="6">
        <v>80200</v>
      </c>
      <c r="E1560" s="6">
        <v>37950</v>
      </c>
      <c r="F1560" s="6">
        <f t="shared" si="142"/>
        <v>0</v>
      </c>
      <c r="G1560" s="6">
        <f t="shared" si="142"/>
        <v>42250</v>
      </c>
    </row>
    <row r="1561" spans="1:7" x14ac:dyDescent="0.25">
      <c r="B1561" s="4"/>
    </row>
    <row r="1562" spans="1:7" s="3" customFormat="1" x14ac:dyDescent="0.25">
      <c r="A1562" s="3" t="s">
        <v>372</v>
      </c>
      <c r="B1562" s="5" t="s">
        <v>10</v>
      </c>
      <c r="C1562" s="1">
        <v>620025</v>
      </c>
      <c r="D1562" s="1">
        <v>611025</v>
      </c>
      <c r="E1562" s="1">
        <v>342155</v>
      </c>
      <c r="F1562" s="1">
        <f t="shared" si="142"/>
        <v>9000</v>
      </c>
      <c r="G1562" s="1">
        <f t="shared" si="142"/>
        <v>268870</v>
      </c>
    </row>
    <row r="1563" spans="1:7" x14ac:dyDescent="0.25">
      <c r="A1563" s="2" t="s">
        <v>58</v>
      </c>
      <c r="B1563" s="4">
        <v>50203010</v>
      </c>
      <c r="C1563" s="6">
        <v>30000</v>
      </c>
      <c r="D1563" s="6">
        <v>30000</v>
      </c>
      <c r="E1563" s="6">
        <v>12959</v>
      </c>
      <c r="F1563" s="6">
        <f t="shared" si="142"/>
        <v>0</v>
      </c>
      <c r="G1563" s="6">
        <f t="shared" si="142"/>
        <v>17041</v>
      </c>
    </row>
    <row r="1564" spans="1:7" x14ac:dyDescent="0.25">
      <c r="A1564" s="2" t="s">
        <v>365</v>
      </c>
      <c r="B1564" s="4">
        <v>50203070</v>
      </c>
      <c r="C1564" s="6">
        <v>320350</v>
      </c>
      <c r="D1564" s="6">
        <v>320350</v>
      </c>
      <c r="E1564" s="6">
        <v>238275</v>
      </c>
      <c r="F1564" s="6">
        <f t="shared" si="142"/>
        <v>0</v>
      </c>
      <c r="G1564" s="6">
        <f t="shared" si="142"/>
        <v>82075</v>
      </c>
    </row>
    <row r="1565" spans="1:7" x14ac:dyDescent="0.25">
      <c r="A1565" s="2" t="s">
        <v>366</v>
      </c>
      <c r="B1565" s="4">
        <v>50203080</v>
      </c>
      <c r="C1565" s="6">
        <v>3000</v>
      </c>
      <c r="D1565" s="6">
        <v>3000</v>
      </c>
      <c r="E1565" s="6">
        <v>0</v>
      </c>
      <c r="F1565" s="6">
        <f t="shared" si="142"/>
        <v>0</v>
      </c>
      <c r="G1565" s="6">
        <f t="shared" si="142"/>
        <v>3000</v>
      </c>
    </row>
    <row r="1566" spans="1:7" x14ac:dyDescent="0.25">
      <c r="A1566" s="2" t="s">
        <v>62</v>
      </c>
      <c r="B1566" s="4">
        <v>50203990</v>
      </c>
      <c r="C1566" s="6">
        <v>6732.5</v>
      </c>
      <c r="D1566" s="6">
        <v>6732.5</v>
      </c>
      <c r="E1566" s="6">
        <v>0</v>
      </c>
      <c r="F1566" s="6">
        <f t="shared" si="142"/>
        <v>0</v>
      </c>
      <c r="G1566" s="6">
        <f t="shared" si="142"/>
        <v>6732.5</v>
      </c>
    </row>
    <row r="1567" spans="1:7" x14ac:dyDescent="0.25">
      <c r="A1567" s="2" t="s">
        <v>66</v>
      </c>
      <c r="B1567" s="4">
        <v>50211990</v>
      </c>
      <c r="C1567" s="6">
        <v>18000</v>
      </c>
      <c r="D1567" s="6">
        <v>9000</v>
      </c>
      <c r="E1567" s="6">
        <v>0</v>
      </c>
      <c r="F1567" s="6">
        <f t="shared" si="142"/>
        <v>9000</v>
      </c>
      <c r="G1567" s="6">
        <f t="shared" si="142"/>
        <v>9000</v>
      </c>
    </row>
    <row r="1568" spans="1:7" x14ac:dyDescent="0.25">
      <c r="A1568" s="2" t="s">
        <v>370</v>
      </c>
      <c r="B1568" s="4">
        <v>50216010</v>
      </c>
      <c r="C1568" s="6">
        <v>16017.5</v>
      </c>
      <c r="D1568" s="6">
        <v>16017.5</v>
      </c>
      <c r="E1568" s="6">
        <v>0</v>
      </c>
      <c r="F1568" s="6">
        <f t="shared" si="142"/>
        <v>0</v>
      </c>
      <c r="G1568" s="6">
        <f t="shared" si="142"/>
        <v>16017.5</v>
      </c>
    </row>
    <row r="1569" spans="1:7" x14ac:dyDescent="0.25">
      <c r="A1569" s="2" t="s">
        <v>75</v>
      </c>
      <c r="B1569" s="4">
        <v>50299020</v>
      </c>
      <c r="C1569" s="6">
        <v>34400</v>
      </c>
      <c r="D1569" s="6">
        <v>34400</v>
      </c>
      <c r="E1569" s="6">
        <v>27685</v>
      </c>
      <c r="F1569" s="6">
        <f t="shared" si="142"/>
        <v>0</v>
      </c>
      <c r="G1569" s="6">
        <f t="shared" si="142"/>
        <v>6715</v>
      </c>
    </row>
    <row r="1570" spans="1:7" x14ac:dyDescent="0.25">
      <c r="A1570" s="2" t="s">
        <v>76</v>
      </c>
      <c r="B1570" s="4">
        <v>50299030</v>
      </c>
      <c r="C1570" s="6">
        <v>191525</v>
      </c>
      <c r="D1570" s="6">
        <v>191525</v>
      </c>
      <c r="E1570" s="6">
        <v>63236</v>
      </c>
      <c r="F1570" s="6">
        <f t="shared" si="142"/>
        <v>0</v>
      </c>
      <c r="G1570" s="6">
        <f t="shared" si="142"/>
        <v>128289</v>
      </c>
    </row>
    <row r="1571" spans="1:7" x14ac:dyDescent="0.25">
      <c r="B1571" s="4"/>
    </row>
    <row r="1572" spans="1:7" s="3" customFormat="1" x14ac:dyDescent="0.25">
      <c r="A1572" s="3" t="s">
        <v>373</v>
      </c>
      <c r="B1572" s="5" t="s">
        <v>10</v>
      </c>
      <c r="C1572" s="1">
        <v>215796</v>
      </c>
      <c r="D1572" s="1">
        <v>165796</v>
      </c>
      <c r="E1572" s="1">
        <v>119869</v>
      </c>
      <c r="F1572" s="1">
        <f t="shared" si="142"/>
        <v>50000</v>
      </c>
      <c r="G1572" s="1">
        <f t="shared" si="142"/>
        <v>45927</v>
      </c>
    </row>
    <row r="1573" spans="1:7" x14ac:dyDescent="0.25">
      <c r="A1573" s="2" t="s">
        <v>57</v>
      </c>
      <c r="B1573" s="4">
        <v>50202010</v>
      </c>
      <c r="C1573" s="6">
        <v>64000</v>
      </c>
      <c r="D1573" s="6">
        <v>14000</v>
      </c>
      <c r="E1573" s="6">
        <v>0</v>
      </c>
      <c r="F1573" s="6">
        <f t="shared" si="142"/>
        <v>50000</v>
      </c>
      <c r="G1573" s="6">
        <f t="shared" si="142"/>
        <v>14000</v>
      </c>
    </row>
    <row r="1574" spans="1:7" x14ac:dyDescent="0.25">
      <c r="A1574" s="2" t="s">
        <v>58</v>
      </c>
      <c r="B1574" s="4">
        <v>50203010</v>
      </c>
      <c r="C1574" s="6">
        <v>5000</v>
      </c>
      <c r="D1574" s="6">
        <v>5000</v>
      </c>
      <c r="E1574" s="6">
        <v>4495</v>
      </c>
      <c r="F1574" s="6">
        <f t="shared" si="142"/>
        <v>0</v>
      </c>
      <c r="G1574" s="6">
        <f t="shared" si="142"/>
        <v>505</v>
      </c>
    </row>
    <row r="1575" spans="1:7" x14ac:dyDescent="0.25">
      <c r="A1575" s="2" t="s">
        <v>62</v>
      </c>
      <c r="B1575" s="4">
        <v>50203990</v>
      </c>
      <c r="C1575" s="6">
        <v>2796</v>
      </c>
      <c r="D1575" s="6">
        <v>2796</v>
      </c>
      <c r="E1575" s="6">
        <v>2640</v>
      </c>
      <c r="F1575" s="6">
        <f t="shared" ref="F1575:G1646" si="144">C1575-D1575</f>
        <v>0</v>
      </c>
      <c r="G1575" s="6">
        <f t="shared" si="144"/>
        <v>156</v>
      </c>
    </row>
    <row r="1576" spans="1:7" x14ac:dyDescent="0.25">
      <c r="A1576" s="2" t="s">
        <v>76</v>
      </c>
      <c r="B1576" s="4">
        <v>50299030</v>
      </c>
      <c r="C1576" s="6">
        <v>144000</v>
      </c>
      <c r="D1576" s="6">
        <v>144000</v>
      </c>
      <c r="E1576" s="6">
        <v>112734</v>
      </c>
      <c r="F1576" s="6">
        <f t="shared" si="144"/>
        <v>0</v>
      </c>
      <c r="G1576" s="6">
        <f t="shared" si="144"/>
        <v>31266</v>
      </c>
    </row>
    <row r="1577" spans="1:7" x14ac:dyDescent="0.25">
      <c r="B1577" s="4"/>
    </row>
    <row r="1578" spans="1:7" s="3" customFormat="1" x14ac:dyDescent="0.25">
      <c r="A1578" s="3" t="s">
        <v>374</v>
      </c>
      <c r="B1578" s="5"/>
      <c r="C1578" s="1">
        <v>437960</v>
      </c>
      <c r="D1578" s="1">
        <v>428960</v>
      </c>
      <c r="E1578" s="1">
        <v>185896.5</v>
      </c>
      <c r="F1578" s="1">
        <f t="shared" si="144"/>
        <v>9000</v>
      </c>
      <c r="G1578" s="1">
        <f t="shared" si="144"/>
        <v>243063.5</v>
      </c>
    </row>
    <row r="1579" spans="1:7" x14ac:dyDescent="0.25">
      <c r="A1579" s="2" t="s">
        <v>58</v>
      </c>
      <c r="B1579" s="4">
        <v>50203010</v>
      </c>
      <c r="C1579" s="6">
        <v>30000</v>
      </c>
      <c r="D1579" s="6">
        <v>30000</v>
      </c>
      <c r="E1579" s="6">
        <v>15150.5</v>
      </c>
      <c r="F1579" s="6">
        <f t="shared" si="144"/>
        <v>0</v>
      </c>
      <c r="G1579" s="6">
        <f t="shared" si="144"/>
        <v>14849.5</v>
      </c>
    </row>
    <row r="1580" spans="1:7" x14ac:dyDescent="0.25">
      <c r="A1580" s="2" t="s">
        <v>62</v>
      </c>
      <c r="B1580" s="4">
        <v>50203990</v>
      </c>
      <c r="C1580" s="6">
        <v>10000</v>
      </c>
      <c r="D1580" s="6">
        <v>10000</v>
      </c>
      <c r="E1580" s="6">
        <v>3566</v>
      </c>
      <c r="F1580" s="6">
        <f t="shared" si="144"/>
        <v>0</v>
      </c>
      <c r="G1580" s="6">
        <f t="shared" si="144"/>
        <v>6434</v>
      </c>
    </row>
    <row r="1581" spans="1:7" x14ac:dyDescent="0.25">
      <c r="A1581" s="2" t="s">
        <v>104</v>
      </c>
      <c r="B1581" s="4">
        <v>50205030</v>
      </c>
      <c r="C1581" s="6">
        <v>33000</v>
      </c>
      <c r="D1581" s="6">
        <v>24000</v>
      </c>
      <c r="E1581" s="6">
        <v>0</v>
      </c>
      <c r="F1581" s="6">
        <f t="shared" si="144"/>
        <v>9000</v>
      </c>
      <c r="G1581" s="6">
        <f t="shared" si="144"/>
        <v>24000</v>
      </c>
    </row>
    <row r="1582" spans="1:7" x14ac:dyDescent="0.25">
      <c r="A1582" s="2" t="s">
        <v>75</v>
      </c>
      <c r="B1582" s="4">
        <v>50299020</v>
      </c>
      <c r="C1582" s="6">
        <v>40000</v>
      </c>
      <c r="D1582" s="6">
        <v>40000</v>
      </c>
      <c r="E1582" s="6">
        <v>0</v>
      </c>
      <c r="F1582" s="6">
        <f t="shared" si="144"/>
        <v>0</v>
      </c>
      <c r="G1582" s="6">
        <f t="shared" si="144"/>
        <v>40000</v>
      </c>
    </row>
    <row r="1583" spans="1:7" x14ac:dyDescent="0.25">
      <c r="A1583" s="2" t="s">
        <v>76</v>
      </c>
      <c r="B1583" s="4">
        <v>50299030</v>
      </c>
      <c r="C1583" s="6">
        <v>324960</v>
      </c>
      <c r="D1583" s="6">
        <v>324960</v>
      </c>
      <c r="E1583" s="6">
        <v>167180</v>
      </c>
      <c r="F1583" s="6">
        <f t="shared" si="144"/>
        <v>0</v>
      </c>
      <c r="G1583" s="6">
        <f t="shared" si="144"/>
        <v>157780</v>
      </c>
    </row>
    <row r="1584" spans="1:7" x14ac:dyDescent="0.25">
      <c r="B1584" s="4"/>
    </row>
    <row r="1585" spans="1:7" s="3" customFormat="1" x14ac:dyDescent="0.25">
      <c r="A1585" s="3" t="s">
        <v>375</v>
      </c>
      <c r="B1585" s="5"/>
      <c r="C1585" s="1">
        <v>4494400</v>
      </c>
      <c r="D1585" s="1">
        <v>4343200</v>
      </c>
      <c r="E1585" s="1">
        <v>2072563</v>
      </c>
      <c r="F1585" s="1">
        <f t="shared" si="144"/>
        <v>151200</v>
      </c>
      <c r="G1585" s="1">
        <f t="shared" si="144"/>
        <v>2270637</v>
      </c>
    </row>
    <row r="1586" spans="1:7" x14ac:dyDescent="0.25">
      <c r="A1586" s="2" t="s">
        <v>56</v>
      </c>
      <c r="B1586" s="4">
        <v>50201010</v>
      </c>
      <c r="C1586" s="6">
        <v>100000</v>
      </c>
      <c r="D1586" s="6">
        <v>20000</v>
      </c>
      <c r="E1586" s="6">
        <v>0</v>
      </c>
      <c r="F1586" s="6">
        <f t="shared" si="144"/>
        <v>80000</v>
      </c>
      <c r="G1586" s="6">
        <f t="shared" si="144"/>
        <v>20000</v>
      </c>
    </row>
    <row r="1587" spans="1:7" x14ac:dyDescent="0.25">
      <c r="A1587" s="2" t="s">
        <v>58</v>
      </c>
      <c r="B1587" s="4">
        <v>50203010</v>
      </c>
      <c r="C1587" s="6">
        <v>50000</v>
      </c>
      <c r="D1587" s="6">
        <v>50000</v>
      </c>
      <c r="E1587" s="6">
        <v>47982</v>
      </c>
      <c r="F1587" s="6">
        <f t="shared" si="144"/>
        <v>0</v>
      </c>
      <c r="G1587" s="6">
        <f t="shared" si="144"/>
        <v>2018</v>
      </c>
    </row>
    <row r="1588" spans="1:7" x14ac:dyDescent="0.25">
      <c r="A1588" s="2" t="s">
        <v>365</v>
      </c>
      <c r="B1588" s="4">
        <v>50203070</v>
      </c>
      <c r="C1588" s="6">
        <v>3000000</v>
      </c>
      <c r="D1588" s="6">
        <v>3000000</v>
      </c>
      <c r="E1588" s="6">
        <v>1862264</v>
      </c>
      <c r="F1588" s="6">
        <f t="shared" si="144"/>
        <v>0</v>
      </c>
      <c r="G1588" s="6">
        <f t="shared" si="144"/>
        <v>1137736</v>
      </c>
    </row>
    <row r="1589" spans="1:7" x14ac:dyDescent="0.25">
      <c r="A1589" s="2" t="s">
        <v>366</v>
      </c>
      <c r="B1589" s="4">
        <v>50203080</v>
      </c>
      <c r="C1589" s="6">
        <v>796500</v>
      </c>
      <c r="D1589" s="6">
        <v>796500</v>
      </c>
      <c r="E1589" s="6">
        <v>0</v>
      </c>
      <c r="F1589" s="6">
        <f t="shared" si="144"/>
        <v>0</v>
      </c>
      <c r="G1589" s="6">
        <f t="shared" si="144"/>
        <v>796500</v>
      </c>
    </row>
    <row r="1590" spans="1:7" x14ac:dyDescent="0.25">
      <c r="A1590" s="2" t="s">
        <v>61</v>
      </c>
      <c r="B1590" s="4">
        <v>50203210</v>
      </c>
      <c r="C1590" s="6">
        <v>15200</v>
      </c>
      <c r="D1590" s="6">
        <v>15200</v>
      </c>
      <c r="E1590" s="6">
        <v>0</v>
      </c>
      <c r="F1590" s="6">
        <f t="shared" si="144"/>
        <v>0</v>
      </c>
      <c r="G1590" s="6">
        <f t="shared" si="144"/>
        <v>15200</v>
      </c>
    </row>
    <row r="1591" spans="1:7" x14ac:dyDescent="0.25">
      <c r="A1591" s="2" t="s">
        <v>113</v>
      </c>
      <c r="B1591" s="4">
        <v>50203220</v>
      </c>
      <c r="C1591" s="6">
        <v>19200</v>
      </c>
      <c r="D1591" s="6">
        <v>19200</v>
      </c>
      <c r="E1591" s="6">
        <v>19089</v>
      </c>
      <c r="F1591" s="6">
        <f t="shared" si="144"/>
        <v>0</v>
      </c>
      <c r="G1591" s="6">
        <f t="shared" si="144"/>
        <v>111</v>
      </c>
    </row>
    <row r="1592" spans="1:7" x14ac:dyDescent="0.25">
      <c r="A1592" s="2" t="s">
        <v>62</v>
      </c>
      <c r="B1592" s="4">
        <v>50203990</v>
      </c>
      <c r="C1592" s="6">
        <v>115600</v>
      </c>
      <c r="D1592" s="6">
        <v>115600</v>
      </c>
      <c r="E1592" s="6">
        <v>41353</v>
      </c>
      <c r="F1592" s="6">
        <f t="shared" si="144"/>
        <v>0</v>
      </c>
      <c r="G1592" s="6">
        <f t="shared" si="144"/>
        <v>74247</v>
      </c>
    </row>
    <row r="1593" spans="1:7" x14ac:dyDescent="0.25">
      <c r="A1593" s="2" t="s">
        <v>66</v>
      </c>
      <c r="B1593" s="4">
        <v>50211990</v>
      </c>
      <c r="C1593" s="6">
        <v>71200</v>
      </c>
      <c r="D1593" s="6">
        <v>0</v>
      </c>
      <c r="E1593" s="6">
        <v>0</v>
      </c>
      <c r="F1593" s="6">
        <f t="shared" si="144"/>
        <v>71200</v>
      </c>
      <c r="G1593" s="6">
        <f t="shared" si="144"/>
        <v>0</v>
      </c>
    </row>
    <row r="1594" spans="1:7" x14ac:dyDescent="0.25">
      <c r="A1594" s="2" t="s">
        <v>370</v>
      </c>
      <c r="B1594" s="4">
        <v>50216010</v>
      </c>
      <c r="C1594" s="6">
        <v>150000</v>
      </c>
      <c r="D1594" s="6">
        <v>150000</v>
      </c>
      <c r="E1594" s="6">
        <v>0</v>
      </c>
      <c r="F1594" s="6">
        <f t="shared" si="144"/>
        <v>0</v>
      </c>
      <c r="G1594" s="6">
        <f t="shared" si="144"/>
        <v>150000</v>
      </c>
    </row>
    <row r="1595" spans="1:7" x14ac:dyDescent="0.25">
      <c r="A1595" s="2" t="s">
        <v>76</v>
      </c>
      <c r="B1595" s="4">
        <v>50299030</v>
      </c>
      <c r="C1595" s="6">
        <v>176700</v>
      </c>
      <c r="D1595" s="6">
        <v>176700</v>
      </c>
      <c r="E1595" s="6">
        <v>101875</v>
      </c>
      <c r="F1595" s="6">
        <f t="shared" si="144"/>
        <v>0</v>
      </c>
      <c r="G1595" s="6">
        <f t="shared" si="144"/>
        <v>74825</v>
      </c>
    </row>
    <row r="1596" spans="1:7" x14ac:dyDescent="0.25">
      <c r="B1596" s="4"/>
    </row>
    <row r="1597" spans="1:7" s="3" customFormat="1" x14ac:dyDescent="0.25">
      <c r="A1597" s="3" t="s">
        <v>376</v>
      </c>
      <c r="B1597" s="5"/>
      <c r="C1597" s="1">
        <v>294000</v>
      </c>
      <c r="D1597" s="1">
        <v>294000</v>
      </c>
      <c r="E1597" s="1">
        <v>140450</v>
      </c>
      <c r="F1597" s="1">
        <f t="shared" si="144"/>
        <v>0</v>
      </c>
      <c r="G1597" s="1">
        <f t="shared" si="144"/>
        <v>153550</v>
      </c>
    </row>
    <row r="1598" spans="1:7" x14ac:dyDescent="0.25">
      <c r="A1598" s="2" t="s">
        <v>57</v>
      </c>
      <c r="B1598" s="4">
        <v>50202010</v>
      </c>
      <c r="C1598" s="6">
        <v>150000</v>
      </c>
      <c r="D1598" s="6">
        <v>150000</v>
      </c>
      <c r="E1598" s="6">
        <v>140450</v>
      </c>
      <c r="F1598" s="6">
        <f t="shared" si="144"/>
        <v>0</v>
      </c>
      <c r="G1598" s="6">
        <f t="shared" si="144"/>
        <v>9550</v>
      </c>
    </row>
    <row r="1599" spans="1:7" x14ac:dyDescent="0.25">
      <c r="A1599" s="2" t="s">
        <v>76</v>
      </c>
      <c r="B1599" s="4">
        <v>50299030</v>
      </c>
      <c r="C1599" s="6">
        <v>144000</v>
      </c>
      <c r="D1599" s="6">
        <v>144000</v>
      </c>
      <c r="E1599" s="6">
        <v>0</v>
      </c>
      <c r="F1599" s="6">
        <f t="shared" si="144"/>
        <v>0</v>
      </c>
      <c r="G1599" s="6">
        <f t="shared" si="144"/>
        <v>144000</v>
      </c>
    </row>
    <row r="1600" spans="1:7" x14ac:dyDescent="0.25">
      <c r="B1600" s="4"/>
    </row>
    <row r="1601" spans="1:7" s="3" customFormat="1" x14ac:dyDescent="0.25">
      <c r="A1601" s="3" t="s">
        <v>377</v>
      </c>
      <c r="B1601" s="5"/>
      <c r="C1601" s="1">
        <v>1784633</v>
      </c>
      <c r="D1601" s="1">
        <v>1784633</v>
      </c>
      <c r="E1601" s="1">
        <v>744670</v>
      </c>
      <c r="F1601" s="1">
        <f t="shared" si="144"/>
        <v>0</v>
      </c>
      <c r="G1601" s="1">
        <f t="shared" si="144"/>
        <v>1039963</v>
      </c>
    </row>
    <row r="1602" spans="1:7" x14ac:dyDescent="0.25">
      <c r="A1602" s="2" t="s">
        <v>56</v>
      </c>
      <c r="B1602" s="4">
        <v>50201010</v>
      </c>
      <c r="C1602" s="6">
        <v>21000</v>
      </c>
      <c r="D1602" s="6">
        <v>21000</v>
      </c>
      <c r="E1602" s="6">
        <v>0</v>
      </c>
      <c r="F1602" s="6">
        <f t="shared" si="144"/>
        <v>0</v>
      </c>
      <c r="G1602" s="6">
        <f t="shared" si="144"/>
        <v>21000</v>
      </c>
    </row>
    <row r="1603" spans="1:7" x14ac:dyDescent="0.25">
      <c r="A1603" s="2" t="s">
        <v>57</v>
      </c>
      <c r="B1603" s="4">
        <v>50202010</v>
      </c>
      <c r="C1603" s="6">
        <v>10000</v>
      </c>
      <c r="D1603" s="6">
        <v>10000</v>
      </c>
      <c r="E1603" s="6">
        <v>0</v>
      </c>
      <c r="F1603" s="6">
        <f t="shared" si="144"/>
        <v>0</v>
      </c>
      <c r="G1603" s="6">
        <f t="shared" si="144"/>
        <v>10000</v>
      </c>
    </row>
    <row r="1604" spans="1:7" x14ac:dyDescent="0.25">
      <c r="A1604" s="2" t="s">
        <v>58</v>
      </c>
      <c r="B1604" s="4">
        <v>50203010</v>
      </c>
      <c r="C1604" s="6">
        <v>24500</v>
      </c>
      <c r="D1604" s="6">
        <v>24500</v>
      </c>
      <c r="E1604" s="6">
        <v>22980</v>
      </c>
      <c r="F1604" s="6">
        <f t="shared" si="144"/>
        <v>0</v>
      </c>
      <c r="G1604" s="6">
        <f t="shared" si="144"/>
        <v>1520</v>
      </c>
    </row>
    <row r="1605" spans="1:7" x14ac:dyDescent="0.25">
      <c r="A1605" s="2" t="s">
        <v>365</v>
      </c>
      <c r="B1605" s="4">
        <v>50203070</v>
      </c>
      <c r="C1605" s="6">
        <v>975802</v>
      </c>
      <c r="D1605" s="6">
        <v>975802</v>
      </c>
      <c r="E1605" s="6">
        <v>477949</v>
      </c>
      <c r="F1605" s="6">
        <f t="shared" si="144"/>
        <v>0</v>
      </c>
      <c r="G1605" s="6">
        <f t="shared" si="144"/>
        <v>497853</v>
      </c>
    </row>
    <row r="1606" spans="1:7" x14ac:dyDescent="0.25">
      <c r="A1606" s="2" t="s">
        <v>366</v>
      </c>
      <c r="B1606" s="4">
        <v>50203080</v>
      </c>
      <c r="C1606" s="6">
        <v>43000</v>
      </c>
      <c r="D1606" s="6">
        <v>43000</v>
      </c>
      <c r="E1606" s="6">
        <v>0</v>
      </c>
      <c r="F1606" s="6">
        <f t="shared" si="144"/>
        <v>0</v>
      </c>
      <c r="G1606" s="6">
        <f t="shared" si="144"/>
        <v>43000</v>
      </c>
    </row>
    <row r="1607" spans="1:7" x14ac:dyDescent="0.25">
      <c r="A1607" s="2" t="s">
        <v>61</v>
      </c>
      <c r="B1607" s="4">
        <v>50203210</v>
      </c>
      <c r="C1607" s="6">
        <v>43000</v>
      </c>
      <c r="D1607" s="6">
        <v>43000</v>
      </c>
      <c r="E1607" s="6">
        <v>24465</v>
      </c>
      <c r="F1607" s="6">
        <f t="shared" si="144"/>
        <v>0</v>
      </c>
      <c r="G1607" s="6">
        <f t="shared" si="144"/>
        <v>18535</v>
      </c>
    </row>
    <row r="1608" spans="1:7" x14ac:dyDescent="0.25">
      <c r="A1608" s="2" t="s">
        <v>113</v>
      </c>
      <c r="B1608" s="4">
        <v>50203220</v>
      </c>
      <c r="C1608" s="6">
        <v>7000</v>
      </c>
      <c r="D1608" s="6">
        <v>7000</v>
      </c>
      <c r="E1608" s="6">
        <v>6989</v>
      </c>
      <c r="F1608" s="6">
        <f t="shared" si="144"/>
        <v>0</v>
      </c>
      <c r="G1608" s="6">
        <f t="shared" si="144"/>
        <v>11</v>
      </c>
    </row>
    <row r="1609" spans="1:7" x14ac:dyDescent="0.25">
      <c r="A1609" s="2" t="s">
        <v>62</v>
      </c>
      <c r="B1609" s="4">
        <v>50203990</v>
      </c>
      <c r="C1609" s="6">
        <v>14500</v>
      </c>
      <c r="D1609" s="6">
        <v>14500</v>
      </c>
      <c r="E1609" s="6">
        <v>11142</v>
      </c>
      <c r="F1609" s="6">
        <f t="shared" si="144"/>
        <v>0</v>
      </c>
      <c r="G1609" s="6">
        <f t="shared" si="144"/>
        <v>3358</v>
      </c>
    </row>
    <row r="1610" spans="1:7" x14ac:dyDescent="0.25">
      <c r="A1610" s="2" t="s">
        <v>66</v>
      </c>
      <c r="B1610" s="4">
        <v>50211990</v>
      </c>
      <c r="C1610" s="6">
        <v>100300</v>
      </c>
      <c r="D1610" s="6">
        <v>100300</v>
      </c>
      <c r="E1610" s="6">
        <v>5600</v>
      </c>
      <c r="F1610" s="6">
        <f t="shared" si="144"/>
        <v>0</v>
      </c>
      <c r="G1610" s="6">
        <f t="shared" si="144"/>
        <v>94700</v>
      </c>
    </row>
    <row r="1611" spans="1:7" x14ac:dyDescent="0.25">
      <c r="A1611" s="2" t="s">
        <v>370</v>
      </c>
      <c r="B1611" s="4">
        <v>50216010</v>
      </c>
      <c r="C1611" s="6">
        <v>48791</v>
      </c>
      <c r="D1611" s="6">
        <v>48791</v>
      </c>
      <c r="E1611" s="6">
        <v>0</v>
      </c>
      <c r="F1611" s="6">
        <f t="shared" si="144"/>
        <v>0</v>
      </c>
      <c r="G1611" s="6">
        <f t="shared" si="144"/>
        <v>48791</v>
      </c>
    </row>
    <row r="1612" spans="1:7" x14ac:dyDescent="0.25">
      <c r="A1612" s="2" t="s">
        <v>76</v>
      </c>
      <c r="B1612" s="4">
        <v>50299030</v>
      </c>
      <c r="C1612" s="6">
        <v>496740</v>
      </c>
      <c r="D1612" s="6">
        <v>496740</v>
      </c>
      <c r="E1612" s="6">
        <v>195545</v>
      </c>
      <c r="F1612" s="6">
        <f t="shared" si="144"/>
        <v>0</v>
      </c>
      <c r="G1612" s="6">
        <f t="shared" si="144"/>
        <v>301195</v>
      </c>
    </row>
    <row r="1613" spans="1:7" x14ac:dyDescent="0.25">
      <c r="B1613" s="4"/>
    </row>
    <row r="1614" spans="1:7" s="3" customFormat="1" x14ac:dyDescent="0.25">
      <c r="A1614" s="3" t="s">
        <v>378</v>
      </c>
      <c r="B1614" s="5" t="s">
        <v>10</v>
      </c>
      <c r="C1614" s="1">
        <v>349125</v>
      </c>
      <c r="D1614" s="1">
        <v>349125</v>
      </c>
      <c r="E1614" s="1">
        <v>162221.20000000001</v>
      </c>
      <c r="F1614" s="1">
        <f t="shared" si="144"/>
        <v>0</v>
      </c>
      <c r="G1614" s="1">
        <f t="shared" si="144"/>
        <v>186903.8</v>
      </c>
    </row>
    <row r="1615" spans="1:7" x14ac:dyDescent="0.25">
      <c r="A1615" s="2" t="s">
        <v>58</v>
      </c>
      <c r="B1615" s="4">
        <v>50203010</v>
      </c>
      <c r="C1615" s="6">
        <v>9225</v>
      </c>
      <c r="D1615" s="6">
        <v>9225</v>
      </c>
      <c r="E1615" s="6">
        <v>8635</v>
      </c>
      <c r="F1615" s="6">
        <f t="shared" si="144"/>
        <v>0</v>
      </c>
      <c r="G1615" s="6">
        <f t="shared" si="144"/>
        <v>590</v>
      </c>
    </row>
    <row r="1616" spans="1:7" x14ac:dyDescent="0.25">
      <c r="A1616" s="2" t="s">
        <v>365</v>
      </c>
      <c r="B1616" s="4">
        <v>50203070</v>
      </c>
      <c r="C1616" s="6">
        <v>150000</v>
      </c>
      <c r="D1616" s="6">
        <v>150000</v>
      </c>
      <c r="E1616" s="6">
        <v>81744.2</v>
      </c>
      <c r="F1616" s="6">
        <f t="shared" si="144"/>
        <v>0</v>
      </c>
      <c r="G1616" s="6">
        <f t="shared" si="144"/>
        <v>68255.8</v>
      </c>
    </row>
    <row r="1617" spans="1:7" x14ac:dyDescent="0.25">
      <c r="A1617" s="2" t="s">
        <v>366</v>
      </c>
      <c r="B1617" s="4">
        <v>50203080</v>
      </c>
      <c r="C1617" s="6">
        <v>100000</v>
      </c>
      <c r="D1617" s="6">
        <v>100000</v>
      </c>
      <c r="E1617" s="6">
        <v>765</v>
      </c>
      <c r="F1617" s="6">
        <f t="shared" si="144"/>
        <v>0</v>
      </c>
      <c r="G1617" s="6">
        <f t="shared" si="144"/>
        <v>99235</v>
      </c>
    </row>
    <row r="1618" spans="1:7" x14ac:dyDescent="0.25">
      <c r="A1618" s="2" t="s">
        <v>61</v>
      </c>
      <c r="B1618" s="4">
        <v>50203210</v>
      </c>
      <c r="C1618" s="6">
        <v>1385</v>
      </c>
      <c r="D1618" s="6">
        <v>1385</v>
      </c>
      <c r="E1618" s="6">
        <v>0</v>
      </c>
      <c r="F1618" s="6">
        <f t="shared" si="144"/>
        <v>0</v>
      </c>
      <c r="G1618" s="6">
        <f t="shared" si="144"/>
        <v>1385</v>
      </c>
    </row>
    <row r="1619" spans="1:7" x14ac:dyDescent="0.25">
      <c r="A1619" s="2" t="s">
        <v>62</v>
      </c>
      <c r="B1619" s="4">
        <v>50203990</v>
      </c>
      <c r="C1619" s="6">
        <v>9390</v>
      </c>
      <c r="D1619" s="6">
        <v>9390</v>
      </c>
      <c r="E1619" s="6">
        <v>7517</v>
      </c>
      <c r="F1619" s="6">
        <f t="shared" si="144"/>
        <v>0</v>
      </c>
      <c r="G1619" s="6">
        <f t="shared" si="144"/>
        <v>1873</v>
      </c>
    </row>
    <row r="1620" spans="1:7" x14ac:dyDescent="0.25">
      <c r="A1620" s="2" t="s">
        <v>370</v>
      </c>
      <c r="B1620" s="4">
        <v>50216010</v>
      </c>
      <c r="C1620" s="6">
        <v>7500</v>
      </c>
      <c r="D1620" s="6">
        <v>7500</v>
      </c>
      <c r="E1620" s="6">
        <v>0</v>
      </c>
      <c r="F1620" s="6">
        <f t="shared" si="144"/>
        <v>0</v>
      </c>
      <c r="G1620" s="6">
        <f t="shared" si="144"/>
        <v>7500</v>
      </c>
    </row>
    <row r="1621" spans="1:7" x14ac:dyDescent="0.25">
      <c r="A1621" s="2" t="s">
        <v>75</v>
      </c>
      <c r="B1621" s="4">
        <v>50299020</v>
      </c>
      <c r="C1621" s="6">
        <v>5000</v>
      </c>
      <c r="D1621" s="6">
        <v>5000</v>
      </c>
      <c r="E1621" s="6">
        <v>0</v>
      </c>
      <c r="F1621" s="6">
        <f t="shared" si="144"/>
        <v>0</v>
      </c>
      <c r="G1621" s="6">
        <f t="shared" si="144"/>
        <v>5000</v>
      </c>
    </row>
    <row r="1622" spans="1:7" x14ac:dyDescent="0.25">
      <c r="A1622" s="2" t="s">
        <v>76</v>
      </c>
      <c r="B1622" s="4">
        <v>50299030</v>
      </c>
      <c r="C1622" s="6">
        <v>66625</v>
      </c>
      <c r="D1622" s="6">
        <v>66625</v>
      </c>
      <c r="E1622" s="6">
        <v>63560</v>
      </c>
      <c r="F1622" s="6">
        <f t="shared" si="144"/>
        <v>0</v>
      </c>
      <c r="G1622" s="6">
        <f t="shared" si="144"/>
        <v>3065</v>
      </c>
    </row>
    <row r="1623" spans="1:7" x14ac:dyDescent="0.25">
      <c r="B1623" s="4"/>
    </row>
    <row r="1624" spans="1:7" s="3" customFormat="1" x14ac:dyDescent="0.25">
      <c r="A1624" s="3" t="s">
        <v>379</v>
      </c>
      <c r="B1624" s="5" t="s">
        <v>10</v>
      </c>
      <c r="C1624" s="1">
        <v>230958</v>
      </c>
      <c r="D1624" s="1">
        <v>225958</v>
      </c>
      <c r="E1624" s="1">
        <v>90365</v>
      </c>
      <c r="F1624" s="1">
        <f t="shared" si="144"/>
        <v>5000</v>
      </c>
      <c r="G1624" s="1">
        <f t="shared" si="144"/>
        <v>135593</v>
      </c>
    </row>
    <row r="1625" spans="1:7" x14ac:dyDescent="0.25">
      <c r="A1625" s="2" t="s">
        <v>58</v>
      </c>
      <c r="B1625" s="4">
        <v>50203010</v>
      </c>
      <c r="C1625" s="6">
        <v>74393</v>
      </c>
      <c r="D1625" s="6">
        <v>74393</v>
      </c>
      <c r="E1625" s="6">
        <v>21169</v>
      </c>
      <c r="F1625" s="6">
        <f t="shared" si="144"/>
        <v>0</v>
      </c>
      <c r="G1625" s="6">
        <f t="shared" si="144"/>
        <v>53224</v>
      </c>
    </row>
    <row r="1626" spans="1:7" x14ac:dyDescent="0.25">
      <c r="A1626" s="2" t="s">
        <v>61</v>
      </c>
      <c r="B1626" s="4">
        <v>50203210</v>
      </c>
      <c r="C1626" s="6">
        <v>5607</v>
      </c>
      <c r="D1626" s="6">
        <v>5607</v>
      </c>
      <c r="E1626" s="6">
        <v>0</v>
      </c>
      <c r="F1626" s="6">
        <f t="shared" si="144"/>
        <v>0</v>
      </c>
      <c r="G1626" s="6">
        <f t="shared" si="144"/>
        <v>5607</v>
      </c>
    </row>
    <row r="1627" spans="1:7" x14ac:dyDescent="0.25">
      <c r="A1627" s="2" t="s">
        <v>62</v>
      </c>
      <c r="B1627" s="4">
        <v>50203990</v>
      </c>
      <c r="C1627" s="6">
        <v>26488</v>
      </c>
      <c r="D1627" s="6">
        <v>26488</v>
      </c>
      <c r="E1627" s="6">
        <v>12310</v>
      </c>
      <c r="F1627" s="6">
        <f t="shared" si="144"/>
        <v>0</v>
      </c>
      <c r="G1627" s="6">
        <f t="shared" si="144"/>
        <v>14178</v>
      </c>
    </row>
    <row r="1628" spans="1:7" x14ac:dyDescent="0.25">
      <c r="A1628" s="2" t="s">
        <v>66</v>
      </c>
      <c r="B1628" s="4">
        <v>50211990</v>
      </c>
      <c r="C1628" s="6">
        <v>14000</v>
      </c>
      <c r="D1628" s="6">
        <v>9000</v>
      </c>
      <c r="E1628" s="6">
        <v>0</v>
      </c>
      <c r="F1628" s="6">
        <f t="shared" si="144"/>
        <v>5000</v>
      </c>
      <c r="G1628" s="6">
        <f t="shared" si="144"/>
        <v>9000</v>
      </c>
    </row>
    <row r="1629" spans="1:7" x14ac:dyDescent="0.25">
      <c r="A1629" s="2" t="s">
        <v>76</v>
      </c>
      <c r="B1629" s="4">
        <v>50299030</v>
      </c>
      <c r="C1629" s="6">
        <v>110470</v>
      </c>
      <c r="D1629" s="6">
        <v>110470</v>
      </c>
      <c r="E1629" s="6">
        <v>56886</v>
      </c>
      <c r="F1629" s="6">
        <f t="shared" si="144"/>
        <v>0</v>
      </c>
      <c r="G1629" s="6">
        <f t="shared" si="144"/>
        <v>53584</v>
      </c>
    </row>
    <row r="1630" spans="1:7" x14ac:dyDescent="0.25">
      <c r="B1630" s="4"/>
    </row>
    <row r="1631" spans="1:7" s="3" customFormat="1" x14ac:dyDescent="0.25">
      <c r="A1631" s="3" t="s">
        <v>380</v>
      </c>
      <c r="B1631" s="5" t="s">
        <v>10</v>
      </c>
      <c r="C1631" s="1">
        <v>7682850</v>
      </c>
      <c r="D1631" s="1">
        <v>5266900</v>
      </c>
      <c r="E1631" s="1">
        <v>3822718</v>
      </c>
      <c r="F1631" s="1">
        <f t="shared" si="144"/>
        <v>2415950</v>
      </c>
      <c r="G1631" s="1">
        <f t="shared" si="144"/>
        <v>1444182</v>
      </c>
    </row>
    <row r="1632" spans="1:7" x14ac:dyDescent="0.25">
      <c r="A1632" s="2" t="s">
        <v>57</v>
      </c>
      <c r="B1632" s="4">
        <v>50202010</v>
      </c>
      <c r="C1632" s="6">
        <v>236000</v>
      </c>
      <c r="D1632" s="6">
        <v>113000</v>
      </c>
      <c r="E1632" s="6">
        <v>0</v>
      </c>
      <c r="F1632" s="6">
        <f t="shared" si="144"/>
        <v>123000</v>
      </c>
      <c r="G1632" s="6">
        <f t="shared" si="144"/>
        <v>113000</v>
      </c>
    </row>
    <row r="1633" spans="1:7" x14ac:dyDescent="0.25">
      <c r="A1633" s="2" t="s">
        <v>58</v>
      </c>
      <c r="B1633" s="4">
        <v>50203010</v>
      </c>
      <c r="C1633" s="6">
        <v>99000</v>
      </c>
      <c r="D1633" s="6">
        <v>74250</v>
      </c>
      <c r="E1633" s="6">
        <v>23937</v>
      </c>
      <c r="F1633" s="6">
        <f t="shared" si="144"/>
        <v>24750</v>
      </c>
      <c r="G1633" s="6">
        <f t="shared" si="144"/>
        <v>50313</v>
      </c>
    </row>
    <row r="1634" spans="1:7" x14ac:dyDescent="0.25">
      <c r="A1634" s="2" t="s">
        <v>59</v>
      </c>
      <c r="B1634" s="4">
        <v>50203050</v>
      </c>
      <c r="C1634" s="6">
        <v>953460</v>
      </c>
      <c r="D1634" s="6">
        <v>953460</v>
      </c>
      <c r="E1634" s="6">
        <v>420550</v>
      </c>
      <c r="F1634" s="6">
        <f t="shared" si="144"/>
        <v>0</v>
      </c>
      <c r="G1634" s="6">
        <f t="shared" si="144"/>
        <v>532910</v>
      </c>
    </row>
    <row r="1635" spans="1:7" x14ac:dyDescent="0.25">
      <c r="A1635" s="2" t="s">
        <v>365</v>
      </c>
      <c r="B1635" s="4">
        <v>50203070</v>
      </c>
      <c r="C1635" s="6">
        <v>800000</v>
      </c>
      <c r="D1635" s="6">
        <v>800000</v>
      </c>
      <c r="E1635" s="6">
        <v>470868</v>
      </c>
      <c r="F1635" s="6">
        <f t="shared" si="144"/>
        <v>0</v>
      </c>
      <c r="G1635" s="6">
        <f t="shared" si="144"/>
        <v>329132</v>
      </c>
    </row>
    <row r="1636" spans="1:7" x14ac:dyDescent="0.25">
      <c r="A1636" s="2" t="s">
        <v>61</v>
      </c>
      <c r="B1636" s="4">
        <v>50203210</v>
      </c>
      <c r="C1636" s="6">
        <v>1000</v>
      </c>
      <c r="D1636" s="6">
        <v>1000</v>
      </c>
      <c r="E1636" s="6">
        <v>0</v>
      </c>
      <c r="F1636" s="6">
        <f t="shared" si="144"/>
        <v>0</v>
      </c>
      <c r="G1636" s="6">
        <f t="shared" si="144"/>
        <v>1000</v>
      </c>
    </row>
    <row r="1637" spans="1:7" x14ac:dyDescent="0.25">
      <c r="A1637" s="2" t="s">
        <v>62</v>
      </c>
      <c r="B1637" s="4">
        <v>50203990</v>
      </c>
      <c r="C1637" s="6">
        <v>251390</v>
      </c>
      <c r="D1637" s="6">
        <v>251390</v>
      </c>
      <c r="E1637" s="6">
        <v>180141</v>
      </c>
      <c r="F1637" s="6">
        <f t="shared" si="144"/>
        <v>0</v>
      </c>
      <c r="G1637" s="6">
        <f t="shared" si="144"/>
        <v>71249</v>
      </c>
    </row>
    <row r="1638" spans="1:7" x14ac:dyDescent="0.25">
      <c r="A1638" s="2" t="s">
        <v>119</v>
      </c>
      <c r="B1638" s="4">
        <v>50206020</v>
      </c>
      <c r="C1638" s="6">
        <v>130000</v>
      </c>
      <c r="D1638" s="6">
        <v>78000</v>
      </c>
      <c r="E1638" s="6">
        <v>45500</v>
      </c>
      <c r="F1638" s="6">
        <f t="shared" si="144"/>
        <v>52000</v>
      </c>
      <c r="G1638" s="6">
        <f t="shared" si="144"/>
        <v>32500</v>
      </c>
    </row>
    <row r="1639" spans="1:7" x14ac:dyDescent="0.25">
      <c r="A1639" s="2" t="s">
        <v>66</v>
      </c>
      <c r="B1639" s="4">
        <v>50211990</v>
      </c>
      <c r="C1639" s="6">
        <v>4272000</v>
      </c>
      <c r="D1639" s="6">
        <v>2130800</v>
      </c>
      <c r="E1639" s="6">
        <v>2002800</v>
      </c>
      <c r="F1639" s="6">
        <f t="shared" si="144"/>
        <v>2141200</v>
      </c>
      <c r="G1639" s="6">
        <f t="shared" si="144"/>
        <v>128000</v>
      </c>
    </row>
    <row r="1640" spans="1:7" x14ac:dyDescent="0.25">
      <c r="A1640" s="2" t="s">
        <v>370</v>
      </c>
      <c r="B1640" s="4">
        <v>50216010</v>
      </c>
      <c r="C1640" s="6">
        <v>40000</v>
      </c>
      <c r="D1640" s="6">
        <v>30000</v>
      </c>
      <c r="E1640" s="6">
        <v>0</v>
      </c>
      <c r="F1640" s="6">
        <f t="shared" si="144"/>
        <v>10000</v>
      </c>
      <c r="G1640" s="6">
        <f t="shared" si="144"/>
        <v>30000</v>
      </c>
    </row>
    <row r="1641" spans="1:7" x14ac:dyDescent="0.25">
      <c r="A1641" s="2" t="s">
        <v>76</v>
      </c>
      <c r="B1641" s="4">
        <v>50299030</v>
      </c>
      <c r="C1641" s="6">
        <v>800000</v>
      </c>
      <c r="D1641" s="6">
        <v>800000</v>
      </c>
      <c r="E1641" s="6">
        <v>648922</v>
      </c>
      <c r="F1641" s="6">
        <f t="shared" si="144"/>
        <v>0</v>
      </c>
      <c r="G1641" s="6">
        <f t="shared" si="144"/>
        <v>151078</v>
      </c>
    </row>
    <row r="1642" spans="1:7" x14ac:dyDescent="0.25">
      <c r="A1642" s="2" t="s">
        <v>77</v>
      </c>
      <c r="B1642" s="4">
        <v>50299080</v>
      </c>
      <c r="C1642" s="6">
        <v>100000</v>
      </c>
      <c r="D1642" s="6">
        <v>35000</v>
      </c>
      <c r="E1642" s="6">
        <v>30000</v>
      </c>
      <c r="F1642" s="6">
        <f t="shared" si="144"/>
        <v>65000</v>
      </c>
      <c r="G1642" s="6">
        <f t="shared" si="144"/>
        <v>5000</v>
      </c>
    </row>
    <row r="1643" spans="1:7" x14ac:dyDescent="0.25">
      <c r="B1643" s="4"/>
    </row>
    <row r="1644" spans="1:7" x14ac:dyDescent="0.25">
      <c r="A1644" s="2" t="s">
        <v>381</v>
      </c>
      <c r="B1644" s="4" t="s">
        <v>10</v>
      </c>
      <c r="C1644" s="6">
        <v>348389421.72000003</v>
      </c>
      <c r="D1644" s="6">
        <v>237463521.72</v>
      </c>
      <c r="E1644" s="6">
        <v>180924369.5</v>
      </c>
      <c r="F1644" s="6">
        <f t="shared" si="144"/>
        <v>110925900.00000003</v>
      </c>
      <c r="G1644" s="6">
        <f t="shared" si="144"/>
        <v>56539152.219999999</v>
      </c>
    </row>
    <row r="1645" spans="1:7" x14ac:dyDescent="0.25">
      <c r="A1645" s="2" t="s">
        <v>16</v>
      </c>
      <c r="B1645" s="4" t="s">
        <v>10</v>
      </c>
      <c r="C1645" s="6">
        <v>28851262</v>
      </c>
      <c r="D1645" s="6">
        <v>28851262</v>
      </c>
      <c r="E1645" s="6">
        <v>11811851.189999999</v>
      </c>
      <c r="F1645" s="6">
        <f t="shared" si="144"/>
        <v>0</v>
      </c>
      <c r="G1645" s="6">
        <f t="shared" si="144"/>
        <v>17039410.810000002</v>
      </c>
    </row>
    <row r="1646" spans="1:7" x14ac:dyDescent="0.25">
      <c r="A1646" s="2" t="s">
        <v>17</v>
      </c>
      <c r="B1646" s="4" t="s">
        <v>10</v>
      </c>
      <c r="C1646" s="6">
        <v>319538159.72000003</v>
      </c>
      <c r="D1646" s="6">
        <v>208612259.72</v>
      </c>
      <c r="E1646" s="6">
        <v>169112518.31</v>
      </c>
      <c r="F1646" s="6">
        <f t="shared" si="144"/>
        <v>110925900.00000003</v>
      </c>
      <c r="G1646" s="6">
        <f t="shared" si="144"/>
        <v>39499741.409999996</v>
      </c>
    </row>
    <row r="1647" spans="1:7" x14ac:dyDescent="0.25">
      <c r="B1647" s="4"/>
    </row>
    <row r="1648" spans="1:7" x14ac:dyDescent="0.25">
      <c r="A1648" s="3" t="s">
        <v>382</v>
      </c>
      <c r="B1648" s="5">
        <v>7611</v>
      </c>
      <c r="C1648" s="1">
        <v>348389421.72000003</v>
      </c>
      <c r="D1648" s="1">
        <v>237463521.72</v>
      </c>
      <c r="E1648" s="1">
        <v>180924369.5</v>
      </c>
      <c r="F1648" s="1">
        <f t="shared" ref="F1648:G1716" si="145">C1648-D1648</f>
        <v>110925900.00000003</v>
      </c>
      <c r="G1648" s="1">
        <f t="shared" si="145"/>
        <v>56539152.219999999</v>
      </c>
    </row>
    <row r="1649" spans="1:7" s="3" customFormat="1" x14ac:dyDescent="0.25">
      <c r="A1649" s="3" t="s">
        <v>21</v>
      </c>
      <c r="B1649" s="5">
        <v>100</v>
      </c>
      <c r="C1649" s="1">
        <v>28851262</v>
      </c>
      <c r="D1649" s="1">
        <v>28851262</v>
      </c>
      <c r="E1649" s="1">
        <v>11811851.189999999</v>
      </c>
      <c r="F1649" s="1">
        <f t="shared" si="145"/>
        <v>0</v>
      </c>
      <c r="G1649" s="1">
        <f t="shared" si="145"/>
        <v>17039410.810000002</v>
      </c>
    </row>
    <row r="1650" spans="1:7" x14ac:dyDescent="0.25">
      <c r="A1650" s="2" t="s">
        <v>22</v>
      </c>
      <c r="B1650" s="4">
        <v>50101010</v>
      </c>
      <c r="C1650" s="6">
        <v>16996656</v>
      </c>
      <c r="D1650" s="6">
        <v>16996656</v>
      </c>
      <c r="E1650" s="6">
        <v>7409109.5800000001</v>
      </c>
      <c r="F1650" s="6">
        <f t="shared" si="145"/>
        <v>0</v>
      </c>
      <c r="G1650" s="6">
        <f t="shared" si="145"/>
        <v>9587546.4199999999</v>
      </c>
    </row>
    <row r="1651" spans="1:7" x14ac:dyDescent="0.25">
      <c r="A1651" s="2" t="s">
        <v>24</v>
      </c>
      <c r="B1651" s="4">
        <v>50102010</v>
      </c>
      <c r="C1651" s="6">
        <v>1008000</v>
      </c>
      <c r="D1651" s="6">
        <v>1008000</v>
      </c>
      <c r="E1651" s="6">
        <v>443800</v>
      </c>
      <c r="F1651" s="6">
        <f t="shared" si="145"/>
        <v>0</v>
      </c>
      <c r="G1651" s="6">
        <f t="shared" si="145"/>
        <v>564200</v>
      </c>
    </row>
    <row r="1652" spans="1:7" x14ac:dyDescent="0.25">
      <c r="A1652" s="2" t="s">
        <v>25</v>
      </c>
      <c r="B1652" s="4">
        <v>50102020</v>
      </c>
      <c r="C1652" s="6">
        <v>216000</v>
      </c>
      <c r="D1652" s="6">
        <v>216000</v>
      </c>
      <c r="E1652" s="6">
        <v>57000</v>
      </c>
      <c r="F1652" s="6">
        <f t="shared" si="145"/>
        <v>0</v>
      </c>
      <c r="G1652" s="6">
        <f t="shared" si="145"/>
        <v>159000</v>
      </c>
    </row>
    <row r="1653" spans="1:7" x14ac:dyDescent="0.25">
      <c r="A1653" s="2" t="s">
        <v>26</v>
      </c>
      <c r="B1653" s="4">
        <v>50102030</v>
      </c>
      <c r="C1653" s="6">
        <v>216000</v>
      </c>
      <c r="D1653" s="6">
        <v>216000</v>
      </c>
      <c r="E1653" s="6">
        <v>0</v>
      </c>
      <c r="F1653" s="6">
        <f t="shared" si="145"/>
        <v>0</v>
      </c>
      <c r="G1653" s="6">
        <f t="shared" si="145"/>
        <v>216000</v>
      </c>
    </row>
    <row r="1654" spans="1:7" x14ac:dyDescent="0.25">
      <c r="A1654" s="2" t="s">
        <v>27</v>
      </c>
      <c r="B1654" s="4">
        <v>50102040</v>
      </c>
      <c r="C1654" s="6">
        <v>294000</v>
      </c>
      <c r="D1654" s="6">
        <v>294000</v>
      </c>
      <c r="E1654" s="6">
        <v>259000</v>
      </c>
      <c r="F1654" s="6">
        <f t="shared" si="145"/>
        <v>0</v>
      </c>
      <c r="G1654" s="6">
        <f t="shared" si="145"/>
        <v>35000</v>
      </c>
    </row>
    <row r="1655" spans="1:7" x14ac:dyDescent="0.25">
      <c r="A1655" s="2" t="s">
        <v>109</v>
      </c>
      <c r="B1655" s="4">
        <v>50102050</v>
      </c>
      <c r="C1655" s="6">
        <v>288000</v>
      </c>
      <c r="D1655" s="6">
        <v>288000</v>
      </c>
      <c r="E1655" s="6">
        <v>40200</v>
      </c>
      <c r="F1655" s="6">
        <f t="shared" si="145"/>
        <v>0</v>
      </c>
      <c r="G1655" s="6">
        <f t="shared" si="145"/>
        <v>247800</v>
      </c>
    </row>
    <row r="1656" spans="1:7" x14ac:dyDescent="0.25">
      <c r="A1656" s="2" t="s">
        <v>111</v>
      </c>
      <c r="B1656" s="4">
        <v>50102110</v>
      </c>
      <c r="C1656" s="6">
        <v>3630165</v>
      </c>
      <c r="D1656" s="6">
        <v>3630165</v>
      </c>
      <c r="E1656" s="6">
        <v>921654.37</v>
      </c>
      <c r="F1656" s="6">
        <f t="shared" si="145"/>
        <v>0</v>
      </c>
      <c r="G1656" s="6">
        <f t="shared" si="145"/>
        <v>2708510.63</v>
      </c>
    </row>
    <row r="1657" spans="1:7" x14ac:dyDescent="0.25">
      <c r="A1657" s="2" t="s">
        <v>29</v>
      </c>
      <c r="B1657" s="4">
        <v>50102120</v>
      </c>
      <c r="C1657" s="6">
        <v>50000</v>
      </c>
      <c r="D1657" s="6">
        <v>50000</v>
      </c>
      <c r="E1657" s="6">
        <v>50000</v>
      </c>
      <c r="F1657" s="6">
        <f t="shared" si="145"/>
        <v>0</v>
      </c>
      <c r="G1657" s="6">
        <f t="shared" si="145"/>
        <v>0</v>
      </c>
    </row>
    <row r="1658" spans="1:7" x14ac:dyDescent="0.25">
      <c r="A1658" s="2" t="s">
        <v>31</v>
      </c>
      <c r="B1658" s="4">
        <v>50102140</v>
      </c>
      <c r="C1658" s="6">
        <v>1416388</v>
      </c>
      <c r="D1658" s="6">
        <v>1416388</v>
      </c>
      <c r="E1658" s="6">
        <v>0</v>
      </c>
      <c r="F1658" s="6">
        <f t="shared" si="145"/>
        <v>0</v>
      </c>
      <c r="G1658" s="6">
        <f t="shared" si="145"/>
        <v>1416388</v>
      </c>
    </row>
    <row r="1659" spans="1:7" x14ac:dyDescent="0.25">
      <c r="A1659" s="2" t="s">
        <v>32</v>
      </c>
      <c r="B1659" s="4">
        <v>50102150</v>
      </c>
      <c r="C1659" s="6">
        <v>210000</v>
      </c>
      <c r="D1659" s="6">
        <v>210000</v>
      </c>
      <c r="E1659" s="6">
        <v>0</v>
      </c>
      <c r="F1659" s="6">
        <f t="shared" si="145"/>
        <v>0</v>
      </c>
      <c r="G1659" s="6">
        <f t="shared" si="145"/>
        <v>210000</v>
      </c>
    </row>
    <row r="1660" spans="1:7" x14ac:dyDescent="0.25">
      <c r="A1660" s="2" t="s">
        <v>94</v>
      </c>
      <c r="B1660" s="4">
        <v>50102990</v>
      </c>
      <c r="C1660" s="6">
        <v>294000</v>
      </c>
      <c r="D1660" s="6">
        <v>294000</v>
      </c>
      <c r="E1660" s="6">
        <v>259000</v>
      </c>
      <c r="F1660" s="6">
        <f t="shared" si="145"/>
        <v>0</v>
      </c>
      <c r="G1660" s="6">
        <f t="shared" si="145"/>
        <v>35000</v>
      </c>
    </row>
    <row r="1661" spans="1:7" x14ac:dyDescent="0.25">
      <c r="A1661" s="2" t="s">
        <v>152</v>
      </c>
      <c r="B1661" s="4">
        <v>50102990</v>
      </c>
      <c r="C1661" s="6">
        <v>1416388</v>
      </c>
      <c r="D1661" s="6">
        <v>1416388</v>
      </c>
      <c r="E1661" s="6">
        <v>1235774</v>
      </c>
      <c r="F1661" s="6">
        <f t="shared" si="145"/>
        <v>0</v>
      </c>
      <c r="G1661" s="6">
        <f t="shared" si="145"/>
        <v>180614</v>
      </c>
    </row>
    <row r="1662" spans="1:7" x14ac:dyDescent="0.25">
      <c r="A1662" s="2" t="s">
        <v>35</v>
      </c>
      <c r="B1662" s="4">
        <v>50103010</v>
      </c>
      <c r="C1662" s="6">
        <v>2039599</v>
      </c>
      <c r="D1662" s="6">
        <v>2039599</v>
      </c>
      <c r="E1662" s="6">
        <v>889438.73</v>
      </c>
      <c r="F1662" s="6">
        <f t="shared" si="145"/>
        <v>0</v>
      </c>
      <c r="G1662" s="6">
        <f t="shared" si="145"/>
        <v>1150160.27</v>
      </c>
    </row>
    <row r="1663" spans="1:7" x14ac:dyDescent="0.25">
      <c r="A1663" s="2" t="s">
        <v>36</v>
      </c>
      <c r="B1663" s="4">
        <v>50103020</v>
      </c>
      <c r="C1663" s="6">
        <v>100800</v>
      </c>
      <c r="D1663" s="6">
        <v>100800</v>
      </c>
      <c r="E1663" s="6">
        <v>44400</v>
      </c>
      <c r="F1663" s="6">
        <f t="shared" si="145"/>
        <v>0</v>
      </c>
      <c r="G1663" s="6">
        <f t="shared" si="145"/>
        <v>56400</v>
      </c>
    </row>
    <row r="1664" spans="1:7" x14ac:dyDescent="0.25">
      <c r="A1664" s="2" t="s">
        <v>37</v>
      </c>
      <c r="B1664" s="4">
        <v>50103030</v>
      </c>
      <c r="C1664" s="6">
        <v>414866</v>
      </c>
      <c r="D1664" s="6">
        <v>414866</v>
      </c>
      <c r="E1664" s="6">
        <v>180274.51</v>
      </c>
      <c r="F1664" s="6">
        <f t="shared" si="145"/>
        <v>0</v>
      </c>
      <c r="G1664" s="6">
        <f t="shared" si="145"/>
        <v>234591.49</v>
      </c>
    </row>
    <row r="1665" spans="1:7" x14ac:dyDescent="0.25">
      <c r="A1665" s="2" t="s">
        <v>38</v>
      </c>
      <c r="B1665" s="4">
        <v>50103040</v>
      </c>
      <c r="C1665" s="6">
        <v>50400</v>
      </c>
      <c r="D1665" s="6">
        <v>50400</v>
      </c>
      <c r="E1665" s="6">
        <v>22200</v>
      </c>
      <c r="F1665" s="6">
        <f t="shared" si="145"/>
        <v>0</v>
      </c>
      <c r="G1665" s="6">
        <f t="shared" si="145"/>
        <v>28200</v>
      </c>
    </row>
    <row r="1666" spans="1:7" x14ac:dyDescent="0.25">
      <c r="A1666" s="2" t="s">
        <v>96</v>
      </c>
      <c r="B1666" s="4">
        <v>50104990</v>
      </c>
      <c r="C1666" s="6">
        <v>210000</v>
      </c>
      <c r="D1666" s="6">
        <v>210000</v>
      </c>
      <c r="E1666" s="6">
        <v>0</v>
      </c>
      <c r="F1666" s="6">
        <f t="shared" si="145"/>
        <v>0</v>
      </c>
      <c r="G1666" s="6">
        <f t="shared" si="145"/>
        <v>210000</v>
      </c>
    </row>
    <row r="1667" spans="1:7" x14ac:dyDescent="0.25">
      <c r="B1667" s="4"/>
    </row>
    <row r="1668" spans="1:7" s="3" customFormat="1" x14ac:dyDescent="0.25">
      <c r="A1668" s="3" t="s">
        <v>40</v>
      </c>
      <c r="B1668" s="5">
        <v>200</v>
      </c>
      <c r="C1668" s="1">
        <v>319538159.72000003</v>
      </c>
      <c r="D1668" s="1">
        <v>208612259.72</v>
      </c>
      <c r="E1668" s="1">
        <v>169112518.31</v>
      </c>
      <c r="F1668" s="1">
        <f t="shared" si="145"/>
        <v>110925900.00000003</v>
      </c>
      <c r="G1668" s="1">
        <f t="shared" si="145"/>
        <v>39499741.409999996</v>
      </c>
    </row>
    <row r="1669" spans="1:7" s="3" customFormat="1" x14ac:dyDescent="0.25">
      <c r="A1669" s="3" t="s">
        <v>705</v>
      </c>
      <c r="B1669" s="5"/>
      <c r="C1669" s="1">
        <f>SUM(C1670:C1682)</f>
        <v>1937063.72</v>
      </c>
      <c r="D1669" s="1">
        <f t="shared" ref="D1669:G1669" si="146">SUM(D1670:D1682)</f>
        <v>1146861.72</v>
      </c>
      <c r="E1669" s="1">
        <f t="shared" si="146"/>
        <v>820529.05</v>
      </c>
      <c r="F1669" s="1">
        <f t="shared" si="146"/>
        <v>790202</v>
      </c>
      <c r="G1669" s="1">
        <f t="shared" si="146"/>
        <v>326332.66999999993</v>
      </c>
    </row>
    <row r="1670" spans="1:7" x14ac:dyDescent="0.25">
      <c r="A1670" s="2" t="s">
        <v>56</v>
      </c>
      <c r="B1670" s="4">
        <v>50201010</v>
      </c>
      <c r="C1670" s="6">
        <v>95000</v>
      </c>
      <c r="D1670" s="6">
        <v>95000</v>
      </c>
      <c r="E1670" s="6">
        <v>85000</v>
      </c>
      <c r="F1670" s="6">
        <f t="shared" si="145"/>
        <v>0</v>
      </c>
      <c r="G1670" s="6">
        <f t="shared" si="145"/>
        <v>10000</v>
      </c>
    </row>
    <row r="1671" spans="1:7" x14ac:dyDescent="0.25">
      <c r="A1671" s="2" t="s">
        <v>57</v>
      </c>
      <c r="B1671" s="4">
        <v>50202010</v>
      </c>
      <c r="C1671" s="6">
        <v>60000</v>
      </c>
      <c r="D1671" s="6">
        <v>60000</v>
      </c>
      <c r="E1671" s="6">
        <v>52240</v>
      </c>
      <c r="F1671" s="6">
        <f t="shared" si="145"/>
        <v>0</v>
      </c>
      <c r="G1671" s="6">
        <f t="shared" si="145"/>
        <v>7760</v>
      </c>
    </row>
    <row r="1672" spans="1:7" x14ac:dyDescent="0.25">
      <c r="A1672" s="2" t="s">
        <v>58</v>
      </c>
      <c r="B1672" s="4">
        <v>50203010</v>
      </c>
      <c r="C1672" s="6">
        <v>35996</v>
      </c>
      <c r="D1672" s="6">
        <v>35996</v>
      </c>
      <c r="E1672" s="6">
        <v>17145</v>
      </c>
      <c r="F1672" s="6">
        <f t="shared" si="145"/>
        <v>0</v>
      </c>
      <c r="G1672" s="6">
        <f t="shared" si="145"/>
        <v>18851</v>
      </c>
    </row>
    <row r="1673" spans="1:7" x14ac:dyDescent="0.25">
      <c r="A1673" s="2" t="s">
        <v>74</v>
      </c>
      <c r="B1673" s="4">
        <v>50203090</v>
      </c>
      <c r="C1673" s="6">
        <v>1451533.72</v>
      </c>
      <c r="D1673" s="6">
        <v>661331.72</v>
      </c>
      <c r="E1673" s="6">
        <v>558843.05000000005</v>
      </c>
      <c r="F1673" s="6">
        <f t="shared" si="145"/>
        <v>790202</v>
      </c>
      <c r="G1673" s="6">
        <f t="shared" si="145"/>
        <v>102488.66999999993</v>
      </c>
    </row>
    <row r="1674" spans="1:7" x14ac:dyDescent="0.25">
      <c r="A1674" s="2" t="s">
        <v>61</v>
      </c>
      <c r="B1674" s="4">
        <v>50203210</v>
      </c>
      <c r="C1674" s="6">
        <v>10000</v>
      </c>
      <c r="D1674" s="6">
        <v>10000</v>
      </c>
      <c r="E1674" s="6">
        <v>9900</v>
      </c>
      <c r="F1674" s="6">
        <f t="shared" si="145"/>
        <v>0</v>
      </c>
      <c r="G1674" s="6">
        <f t="shared" si="145"/>
        <v>100</v>
      </c>
    </row>
    <row r="1675" spans="1:7" x14ac:dyDescent="0.25">
      <c r="A1675" s="2" t="s">
        <v>113</v>
      </c>
      <c r="B1675" s="4">
        <v>50203220</v>
      </c>
      <c r="C1675" s="6">
        <v>25000</v>
      </c>
      <c r="D1675" s="6">
        <v>25000</v>
      </c>
      <c r="E1675" s="6">
        <v>0</v>
      </c>
      <c r="F1675" s="6">
        <f t="shared" si="145"/>
        <v>0</v>
      </c>
      <c r="G1675" s="6">
        <f t="shared" si="145"/>
        <v>25000</v>
      </c>
    </row>
    <row r="1676" spans="1:7" x14ac:dyDescent="0.25">
      <c r="A1676" s="2" t="s">
        <v>62</v>
      </c>
      <c r="B1676" s="4">
        <v>50203990</v>
      </c>
      <c r="C1676" s="6">
        <v>14285</v>
      </c>
      <c r="D1676" s="6">
        <v>14285</v>
      </c>
      <c r="E1676" s="6">
        <v>0</v>
      </c>
      <c r="F1676" s="6">
        <f t="shared" si="145"/>
        <v>0</v>
      </c>
      <c r="G1676" s="6">
        <f t="shared" si="145"/>
        <v>14285</v>
      </c>
    </row>
    <row r="1677" spans="1:7" x14ac:dyDescent="0.25">
      <c r="A1677" s="2" t="s">
        <v>63</v>
      </c>
      <c r="B1677" s="4">
        <v>50204010</v>
      </c>
      <c r="C1677" s="6">
        <v>35640</v>
      </c>
      <c r="D1677" s="6">
        <v>35640</v>
      </c>
      <c r="E1677" s="6">
        <v>8600</v>
      </c>
      <c r="F1677" s="6">
        <f t="shared" si="145"/>
        <v>0</v>
      </c>
      <c r="G1677" s="6">
        <f t="shared" si="145"/>
        <v>27040</v>
      </c>
    </row>
    <row r="1678" spans="1:7" x14ac:dyDescent="0.25">
      <c r="A1678" s="2" t="s">
        <v>133</v>
      </c>
      <c r="B1678" s="4">
        <v>50205020</v>
      </c>
      <c r="C1678" s="6">
        <v>29880</v>
      </c>
      <c r="D1678" s="6">
        <v>29880</v>
      </c>
      <c r="E1678" s="6">
        <v>17430</v>
      </c>
      <c r="F1678" s="6">
        <f t="shared" si="145"/>
        <v>0</v>
      </c>
      <c r="G1678" s="6">
        <f t="shared" si="145"/>
        <v>12450</v>
      </c>
    </row>
    <row r="1679" spans="1:7" x14ac:dyDescent="0.25">
      <c r="A1679" s="2" t="s">
        <v>134</v>
      </c>
      <c r="B1679" s="4">
        <v>50205020</v>
      </c>
      <c r="C1679" s="6">
        <v>120000</v>
      </c>
      <c r="D1679" s="6">
        <v>120000</v>
      </c>
      <c r="E1679" s="6">
        <v>39000</v>
      </c>
      <c r="F1679" s="6">
        <f t="shared" si="145"/>
        <v>0</v>
      </c>
      <c r="G1679" s="6">
        <f t="shared" si="145"/>
        <v>81000</v>
      </c>
    </row>
    <row r="1680" spans="1:7" x14ac:dyDescent="0.25">
      <c r="A1680" s="2" t="s">
        <v>51</v>
      </c>
      <c r="B1680" s="4">
        <v>50216020</v>
      </c>
      <c r="C1680" s="6">
        <v>15383</v>
      </c>
      <c r="D1680" s="6">
        <v>15383</v>
      </c>
      <c r="E1680" s="6">
        <v>0</v>
      </c>
      <c r="F1680" s="6">
        <f t="shared" si="145"/>
        <v>0</v>
      </c>
      <c r="G1680" s="6">
        <f t="shared" si="145"/>
        <v>15383</v>
      </c>
    </row>
    <row r="1681" spans="1:7" x14ac:dyDescent="0.25">
      <c r="A1681" s="2" t="s">
        <v>75</v>
      </c>
      <c r="B1681" s="4">
        <v>50299020</v>
      </c>
      <c r="C1681" s="6">
        <v>12096</v>
      </c>
      <c r="D1681" s="6">
        <v>12096</v>
      </c>
      <c r="E1681" s="6">
        <v>10044</v>
      </c>
      <c r="F1681" s="6">
        <f t="shared" si="145"/>
        <v>0</v>
      </c>
      <c r="G1681" s="6">
        <f t="shared" si="145"/>
        <v>2052</v>
      </c>
    </row>
    <row r="1682" spans="1:7" x14ac:dyDescent="0.25">
      <c r="A1682" s="2" t="s">
        <v>76</v>
      </c>
      <c r="B1682" s="4">
        <v>50299030</v>
      </c>
      <c r="C1682" s="6">
        <v>32250</v>
      </c>
      <c r="D1682" s="6">
        <v>32250</v>
      </c>
      <c r="E1682" s="6">
        <v>22327</v>
      </c>
      <c r="F1682" s="6">
        <f t="shared" si="145"/>
        <v>0</v>
      </c>
      <c r="G1682" s="6">
        <f t="shared" si="145"/>
        <v>9923</v>
      </c>
    </row>
    <row r="1683" spans="1:7" x14ac:dyDescent="0.25">
      <c r="B1683" s="4"/>
    </row>
    <row r="1684" spans="1:7" s="3" customFormat="1" x14ac:dyDescent="0.25">
      <c r="A1684" s="3" t="s">
        <v>383</v>
      </c>
      <c r="B1684" s="5" t="s">
        <v>10</v>
      </c>
      <c r="C1684" s="1">
        <v>30000000</v>
      </c>
      <c r="D1684" s="1">
        <v>30000000</v>
      </c>
      <c r="E1684" s="1">
        <v>25236075</v>
      </c>
      <c r="F1684" s="1">
        <f t="shared" si="145"/>
        <v>0</v>
      </c>
      <c r="G1684" s="1">
        <f t="shared" si="145"/>
        <v>4763925</v>
      </c>
    </row>
    <row r="1685" spans="1:7" x14ac:dyDescent="0.25">
      <c r="A1685" s="2" t="s">
        <v>384</v>
      </c>
      <c r="B1685" s="4">
        <v>50299080</v>
      </c>
      <c r="C1685" s="6">
        <v>60000</v>
      </c>
      <c r="D1685" s="6">
        <v>60000</v>
      </c>
      <c r="E1685" s="6">
        <v>0</v>
      </c>
      <c r="F1685" s="6">
        <f t="shared" si="145"/>
        <v>0</v>
      </c>
      <c r="G1685" s="6">
        <f t="shared" si="145"/>
        <v>60000</v>
      </c>
    </row>
    <row r="1686" spans="1:7" x14ac:dyDescent="0.25">
      <c r="A1686" s="2" t="s">
        <v>385</v>
      </c>
      <c r="B1686" s="4">
        <v>50299080</v>
      </c>
      <c r="C1686" s="6">
        <v>3000000</v>
      </c>
      <c r="D1686" s="6">
        <v>3000000</v>
      </c>
      <c r="E1686" s="6">
        <v>0</v>
      </c>
      <c r="F1686" s="6">
        <f t="shared" si="145"/>
        <v>0</v>
      </c>
      <c r="G1686" s="6">
        <f t="shared" si="145"/>
        <v>3000000</v>
      </c>
    </row>
    <row r="1687" spans="1:7" x14ac:dyDescent="0.25">
      <c r="A1687" s="2" t="s">
        <v>386</v>
      </c>
      <c r="B1687" s="4">
        <v>50299080</v>
      </c>
      <c r="C1687" s="6">
        <v>2000000</v>
      </c>
      <c r="D1687" s="6">
        <v>2000000</v>
      </c>
      <c r="E1687" s="6">
        <v>1600000</v>
      </c>
      <c r="F1687" s="6">
        <f t="shared" si="145"/>
        <v>0</v>
      </c>
      <c r="G1687" s="6">
        <f t="shared" si="145"/>
        <v>400000</v>
      </c>
    </row>
    <row r="1688" spans="1:7" x14ac:dyDescent="0.25">
      <c r="A1688" s="2" t="s">
        <v>387</v>
      </c>
      <c r="B1688" s="4">
        <v>50299080</v>
      </c>
      <c r="C1688" s="6">
        <v>23589000</v>
      </c>
      <c r="D1688" s="6">
        <v>23589000</v>
      </c>
      <c r="E1688" s="6">
        <v>23589000</v>
      </c>
      <c r="F1688" s="6">
        <f t="shared" si="145"/>
        <v>0</v>
      </c>
      <c r="G1688" s="6">
        <f t="shared" si="145"/>
        <v>0</v>
      </c>
    </row>
    <row r="1689" spans="1:7" x14ac:dyDescent="0.25">
      <c r="A1689" s="2" t="s">
        <v>223</v>
      </c>
      <c r="B1689" s="4">
        <v>50299080</v>
      </c>
      <c r="C1689" s="6">
        <v>150000</v>
      </c>
      <c r="D1689" s="6">
        <v>150000</v>
      </c>
      <c r="E1689" s="6">
        <v>0</v>
      </c>
      <c r="F1689" s="6">
        <f t="shared" si="145"/>
        <v>0</v>
      </c>
      <c r="G1689" s="6">
        <f t="shared" si="145"/>
        <v>150000</v>
      </c>
    </row>
    <row r="1690" spans="1:7" x14ac:dyDescent="0.25">
      <c r="A1690" s="2" t="s">
        <v>224</v>
      </c>
      <c r="B1690" s="4">
        <v>50299080</v>
      </c>
      <c r="C1690" s="6">
        <v>95000</v>
      </c>
      <c r="D1690" s="6">
        <v>95000</v>
      </c>
      <c r="E1690" s="6">
        <v>47075</v>
      </c>
      <c r="F1690" s="6">
        <f t="shared" si="145"/>
        <v>0</v>
      </c>
      <c r="G1690" s="6">
        <f t="shared" si="145"/>
        <v>47925</v>
      </c>
    </row>
    <row r="1691" spans="1:7" x14ac:dyDescent="0.25">
      <c r="A1691" s="2" t="s">
        <v>237</v>
      </c>
      <c r="B1691" s="4">
        <v>50299080</v>
      </c>
      <c r="C1691" s="6">
        <v>60000</v>
      </c>
      <c r="D1691" s="6">
        <v>60000</v>
      </c>
      <c r="E1691" s="6">
        <v>0</v>
      </c>
      <c r="F1691" s="6">
        <f t="shared" si="145"/>
        <v>0</v>
      </c>
      <c r="G1691" s="6">
        <f t="shared" si="145"/>
        <v>60000</v>
      </c>
    </row>
    <row r="1692" spans="1:7" x14ac:dyDescent="0.25">
      <c r="A1692" s="2" t="s">
        <v>388</v>
      </c>
      <c r="B1692" s="4">
        <v>50299080</v>
      </c>
      <c r="C1692" s="6">
        <v>40000</v>
      </c>
      <c r="D1692" s="6">
        <v>40000</v>
      </c>
      <c r="E1692" s="6">
        <v>0</v>
      </c>
      <c r="F1692" s="6">
        <f t="shared" si="145"/>
        <v>0</v>
      </c>
      <c r="G1692" s="6">
        <f t="shared" si="145"/>
        <v>40000</v>
      </c>
    </row>
    <row r="1693" spans="1:7" x14ac:dyDescent="0.25">
      <c r="A1693" s="2" t="s">
        <v>389</v>
      </c>
      <c r="B1693" s="4">
        <v>50299080</v>
      </c>
      <c r="C1693" s="6">
        <v>1000000</v>
      </c>
      <c r="D1693" s="6">
        <v>1000000</v>
      </c>
      <c r="E1693" s="6">
        <v>0</v>
      </c>
      <c r="F1693" s="6">
        <f t="shared" si="145"/>
        <v>0</v>
      </c>
      <c r="G1693" s="6">
        <f t="shared" si="145"/>
        <v>1000000</v>
      </c>
    </row>
    <row r="1694" spans="1:7" x14ac:dyDescent="0.25">
      <c r="A1694" s="2" t="s">
        <v>390</v>
      </c>
      <c r="B1694" s="4">
        <v>50299080</v>
      </c>
      <c r="C1694" s="6">
        <v>6000</v>
      </c>
      <c r="D1694" s="6">
        <v>6000</v>
      </c>
      <c r="E1694" s="6">
        <v>0</v>
      </c>
      <c r="F1694" s="6">
        <f t="shared" si="145"/>
        <v>0</v>
      </c>
      <c r="G1694" s="6">
        <f t="shared" si="145"/>
        <v>6000</v>
      </c>
    </row>
    <row r="1695" spans="1:7" x14ac:dyDescent="0.25">
      <c r="B1695" s="4"/>
    </row>
    <row r="1696" spans="1:7" s="3" customFormat="1" x14ac:dyDescent="0.25">
      <c r="A1696" s="3" t="s">
        <v>391</v>
      </c>
      <c r="B1696" s="5" t="s">
        <v>10</v>
      </c>
      <c r="C1696" s="1">
        <v>57000000</v>
      </c>
      <c r="D1696" s="1">
        <v>49883300</v>
      </c>
      <c r="E1696" s="1">
        <v>24409265.780000001</v>
      </c>
      <c r="F1696" s="1">
        <f t="shared" si="145"/>
        <v>7116700</v>
      </c>
      <c r="G1696" s="1">
        <f t="shared" si="145"/>
        <v>25474034.219999999</v>
      </c>
    </row>
    <row r="1697" spans="1:7" x14ac:dyDescent="0.25">
      <c r="A1697" s="2" t="s">
        <v>58</v>
      </c>
      <c r="B1697" s="4">
        <v>50203010</v>
      </c>
      <c r="C1697" s="6">
        <v>30000</v>
      </c>
      <c r="D1697" s="6">
        <v>30000</v>
      </c>
      <c r="E1697" s="6">
        <v>19195</v>
      </c>
      <c r="F1697" s="6">
        <f t="shared" si="145"/>
        <v>0</v>
      </c>
      <c r="G1697" s="6">
        <f t="shared" si="145"/>
        <v>10805</v>
      </c>
    </row>
    <row r="1698" spans="1:7" x14ac:dyDescent="0.25">
      <c r="A1698" s="2" t="s">
        <v>62</v>
      </c>
      <c r="B1698" s="4">
        <v>50203990</v>
      </c>
      <c r="C1698" s="6">
        <v>75000</v>
      </c>
      <c r="D1698" s="6">
        <v>75000</v>
      </c>
      <c r="E1698" s="6">
        <v>75000</v>
      </c>
      <c r="F1698" s="6">
        <f t="shared" si="145"/>
        <v>0</v>
      </c>
      <c r="G1698" s="6">
        <f t="shared" si="145"/>
        <v>0</v>
      </c>
    </row>
    <row r="1699" spans="1:7" x14ac:dyDescent="0.25">
      <c r="A1699" s="2" t="s">
        <v>66</v>
      </c>
      <c r="B1699" s="4">
        <v>50211990</v>
      </c>
      <c r="C1699" s="6">
        <v>116700</v>
      </c>
      <c r="D1699" s="6">
        <v>0</v>
      </c>
      <c r="E1699" s="6">
        <v>0</v>
      </c>
      <c r="F1699" s="6">
        <f t="shared" si="145"/>
        <v>116700</v>
      </c>
      <c r="G1699" s="6">
        <f t="shared" si="145"/>
        <v>0</v>
      </c>
    </row>
    <row r="1700" spans="1:7" x14ac:dyDescent="0.25">
      <c r="A1700" s="2" t="s">
        <v>75</v>
      </c>
      <c r="B1700" s="4">
        <v>50299020</v>
      </c>
      <c r="C1700" s="6">
        <v>50000</v>
      </c>
      <c r="D1700" s="6">
        <v>50000</v>
      </c>
      <c r="E1700" s="6">
        <v>42268.5</v>
      </c>
      <c r="F1700" s="6">
        <f t="shared" si="145"/>
        <v>0</v>
      </c>
      <c r="G1700" s="6">
        <f t="shared" si="145"/>
        <v>7731.5</v>
      </c>
    </row>
    <row r="1701" spans="1:7" x14ac:dyDescent="0.25">
      <c r="A1701" s="2" t="s">
        <v>76</v>
      </c>
      <c r="B1701" s="4">
        <v>50299030</v>
      </c>
      <c r="C1701" s="6">
        <v>800000</v>
      </c>
      <c r="D1701" s="6">
        <v>800000</v>
      </c>
      <c r="E1701" s="6">
        <v>590535</v>
      </c>
      <c r="F1701" s="6">
        <f t="shared" si="145"/>
        <v>0</v>
      </c>
      <c r="G1701" s="6">
        <f t="shared" si="145"/>
        <v>209465</v>
      </c>
    </row>
    <row r="1702" spans="1:7" x14ac:dyDescent="0.25">
      <c r="A1702" s="2" t="s">
        <v>77</v>
      </c>
      <c r="B1702" s="4">
        <v>50299080</v>
      </c>
      <c r="C1702" s="6">
        <f>48928300+7000000</f>
        <v>55928300</v>
      </c>
      <c r="D1702" s="6">
        <v>48928300</v>
      </c>
      <c r="E1702" s="6">
        <v>23682267.280000001</v>
      </c>
      <c r="F1702" s="6">
        <f t="shared" si="145"/>
        <v>7000000</v>
      </c>
      <c r="G1702" s="6">
        <f t="shared" si="145"/>
        <v>25246032.719999999</v>
      </c>
    </row>
    <row r="1703" spans="1:7" x14ac:dyDescent="0.25">
      <c r="B1703" s="4"/>
    </row>
    <row r="1704" spans="1:7" s="3" customFormat="1" x14ac:dyDescent="0.25">
      <c r="A1704" s="3" t="s">
        <v>392</v>
      </c>
      <c r="B1704" s="5" t="s">
        <v>10</v>
      </c>
      <c r="C1704" s="1">
        <v>3782000</v>
      </c>
      <c r="D1704" s="1">
        <v>3638000</v>
      </c>
      <c r="E1704" s="1">
        <v>2598706</v>
      </c>
      <c r="F1704" s="1">
        <f t="shared" si="145"/>
        <v>144000</v>
      </c>
      <c r="G1704" s="1">
        <f t="shared" si="145"/>
        <v>1039294</v>
      </c>
    </row>
    <row r="1705" spans="1:7" x14ac:dyDescent="0.25">
      <c r="A1705" s="2" t="s">
        <v>56</v>
      </c>
      <c r="B1705" s="4">
        <v>50201010</v>
      </c>
      <c r="C1705" s="6">
        <v>10000</v>
      </c>
      <c r="D1705" s="6">
        <v>10000</v>
      </c>
      <c r="E1705" s="6">
        <v>0</v>
      </c>
      <c r="F1705" s="6">
        <f t="shared" si="145"/>
        <v>0</v>
      </c>
      <c r="G1705" s="6">
        <f t="shared" si="145"/>
        <v>10000</v>
      </c>
    </row>
    <row r="1706" spans="1:7" x14ac:dyDescent="0.25">
      <c r="A1706" s="2" t="s">
        <v>57</v>
      </c>
      <c r="B1706" s="4">
        <v>50202010</v>
      </c>
      <c r="C1706" s="6">
        <v>1339800</v>
      </c>
      <c r="D1706" s="6">
        <v>1339800</v>
      </c>
      <c r="E1706" s="6">
        <v>738000</v>
      </c>
      <c r="F1706" s="6">
        <f t="shared" si="145"/>
        <v>0</v>
      </c>
      <c r="G1706" s="6">
        <f t="shared" si="145"/>
        <v>601800</v>
      </c>
    </row>
    <row r="1707" spans="1:7" x14ac:dyDescent="0.25">
      <c r="A1707" s="2" t="s">
        <v>58</v>
      </c>
      <c r="B1707" s="4">
        <v>50203010</v>
      </c>
      <c r="C1707" s="6">
        <v>3000</v>
      </c>
      <c r="D1707" s="6">
        <v>3000</v>
      </c>
      <c r="E1707" s="6">
        <v>2561</v>
      </c>
      <c r="F1707" s="6">
        <f t="shared" si="145"/>
        <v>0</v>
      </c>
      <c r="G1707" s="6">
        <f t="shared" si="145"/>
        <v>439</v>
      </c>
    </row>
    <row r="1708" spans="1:7" x14ac:dyDescent="0.25">
      <c r="A1708" s="2" t="s">
        <v>59</v>
      </c>
      <c r="B1708" s="4">
        <v>50203050</v>
      </c>
      <c r="C1708" s="6">
        <v>110000</v>
      </c>
      <c r="D1708" s="6">
        <v>110000</v>
      </c>
      <c r="E1708" s="6">
        <v>109620</v>
      </c>
      <c r="F1708" s="6">
        <f t="shared" si="145"/>
        <v>0</v>
      </c>
      <c r="G1708" s="6">
        <f t="shared" si="145"/>
        <v>380</v>
      </c>
    </row>
    <row r="1709" spans="1:7" x14ac:dyDescent="0.25">
      <c r="A1709" s="2" t="s">
        <v>61</v>
      </c>
      <c r="B1709" s="4">
        <v>50203210</v>
      </c>
      <c r="C1709" s="6">
        <v>60000</v>
      </c>
      <c r="D1709" s="6">
        <v>60000</v>
      </c>
      <c r="E1709" s="6">
        <v>9900</v>
      </c>
      <c r="F1709" s="6">
        <f t="shared" si="145"/>
        <v>0</v>
      </c>
      <c r="G1709" s="6">
        <f t="shared" si="145"/>
        <v>50100</v>
      </c>
    </row>
    <row r="1710" spans="1:7" x14ac:dyDescent="0.25">
      <c r="A1710" s="2" t="s">
        <v>119</v>
      </c>
      <c r="B1710" s="4">
        <v>50206020</v>
      </c>
      <c r="C1710" s="6">
        <v>70000</v>
      </c>
      <c r="D1710" s="6">
        <v>0</v>
      </c>
      <c r="E1710" s="6">
        <v>0</v>
      </c>
      <c r="F1710" s="6">
        <f t="shared" si="145"/>
        <v>70000</v>
      </c>
      <c r="G1710" s="6">
        <f t="shared" si="145"/>
        <v>0</v>
      </c>
    </row>
    <row r="1711" spans="1:7" x14ac:dyDescent="0.25">
      <c r="A1711" s="2" t="s">
        <v>66</v>
      </c>
      <c r="B1711" s="4">
        <v>50211990</v>
      </c>
      <c r="C1711" s="6">
        <v>274000</v>
      </c>
      <c r="D1711" s="6">
        <v>200000</v>
      </c>
      <c r="E1711" s="6">
        <v>103500</v>
      </c>
      <c r="F1711" s="6">
        <f t="shared" si="145"/>
        <v>74000</v>
      </c>
      <c r="G1711" s="6">
        <f t="shared" si="145"/>
        <v>96500</v>
      </c>
    </row>
    <row r="1712" spans="1:7" x14ac:dyDescent="0.25">
      <c r="A1712" s="2" t="s">
        <v>75</v>
      </c>
      <c r="B1712" s="4">
        <v>50299020</v>
      </c>
      <c r="C1712" s="6">
        <v>2000</v>
      </c>
      <c r="D1712" s="6">
        <v>2000</v>
      </c>
      <c r="E1712" s="6">
        <v>1988</v>
      </c>
      <c r="F1712" s="6">
        <f t="shared" si="145"/>
        <v>0</v>
      </c>
      <c r="G1712" s="6">
        <f t="shared" si="145"/>
        <v>12</v>
      </c>
    </row>
    <row r="1713" spans="1:7" x14ac:dyDescent="0.25">
      <c r="A1713" s="2" t="s">
        <v>76</v>
      </c>
      <c r="B1713" s="4">
        <v>50299030</v>
      </c>
      <c r="C1713" s="6">
        <v>289200</v>
      </c>
      <c r="D1713" s="6">
        <v>289200</v>
      </c>
      <c r="E1713" s="6">
        <v>168137</v>
      </c>
      <c r="F1713" s="6">
        <f t="shared" si="145"/>
        <v>0</v>
      </c>
      <c r="G1713" s="6">
        <f t="shared" si="145"/>
        <v>121063</v>
      </c>
    </row>
    <row r="1714" spans="1:7" x14ac:dyDescent="0.25">
      <c r="A1714" s="2" t="s">
        <v>77</v>
      </c>
      <c r="B1714" s="4">
        <v>50299080</v>
      </c>
      <c r="C1714" s="6">
        <v>1624000</v>
      </c>
      <c r="D1714" s="6">
        <v>1624000</v>
      </c>
      <c r="E1714" s="6">
        <v>1465000</v>
      </c>
      <c r="F1714" s="6">
        <f t="shared" si="145"/>
        <v>0</v>
      </c>
      <c r="G1714" s="6">
        <f t="shared" si="145"/>
        <v>159000</v>
      </c>
    </row>
    <row r="1715" spans="1:7" x14ac:dyDescent="0.25">
      <c r="B1715" s="4"/>
    </row>
    <row r="1716" spans="1:7" s="3" customFormat="1" x14ac:dyDescent="0.25">
      <c r="A1716" s="3" t="s">
        <v>393</v>
      </c>
      <c r="B1716" s="5" t="s">
        <v>10</v>
      </c>
      <c r="C1716" s="1">
        <v>686650</v>
      </c>
      <c r="D1716" s="1">
        <v>686650</v>
      </c>
      <c r="E1716" s="1">
        <v>127794</v>
      </c>
      <c r="F1716" s="1">
        <f t="shared" si="145"/>
        <v>0</v>
      </c>
      <c r="G1716" s="1">
        <f t="shared" si="145"/>
        <v>558856</v>
      </c>
    </row>
    <row r="1717" spans="1:7" x14ac:dyDescent="0.25">
      <c r="A1717" s="2" t="s">
        <v>56</v>
      </c>
      <c r="B1717" s="4">
        <v>50201010</v>
      </c>
      <c r="C1717" s="6">
        <v>47650</v>
      </c>
      <c r="D1717" s="6">
        <v>47650</v>
      </c>
      <c r="E1717" s="6">
        <v>0</v>
      </c>
      <c r="F1717" s="6">
        <f t="shared" ref="F1717:G1787" si="147">C1717-D1717</f>
        <v>0</v>
      </c>
      <c r="G1717" s="6">
        <f t="shared" si="147"/>
        <v>47650</v>
      </c>
    </row>
    <row r="1718" spans="1:7" x14ac:dyDescent="0.25">
      <c r="A1718" s="2" t="s">
        <v>57</v>
      </c>
      <c r="B1718" s="4">
        <v>50202010</v>
      </c>
      <c r="C1718" s="6">
        <v>140000</v>
      </c>
      <c r="D1718" s="6">
        <v>140000</v>
      </c>
      <c r="E1718" s="6">
        <v>0</v>
      </c>
      <c r="F1718" s="6">
        <f t="shared" si="147"/>
        <v>0</v>
      </c>
      <c r="G1718" s="6">
        <f t="shared" si="147"/>
        <v>140000</v>
      </c>
    </row>
    <row r="1719" spans="1:7" x14ac:dyDescent="0.25">
      <c r="A1719" s="2" t="s">
        <v>58</v>
      </c>
      <c r="B1719" s="4">
        <v>50203010</v>
      </c>
      <c r="C1719" s="6">
        <v>27206</v>
      </c>
      <c r="D1719" s="6">
        <v>27206</v>
      </c>
      <c r="E1719" s="6">
        <v>23648</v>
      </c>
      <c r="F1719" s="6">
        <f t="shared" si="147"/>
        <v>0</v>
      </c>
      <c r="G1719" s="6">
        <f t="shared" si="147"/>
        <v>3558</v>
      </c>
    </row>
    <row r="1720" spans="1:7" x14ac:dyDescent="0.25">
      <c r="A1720" s="2" t="s">
        <v>61</v>
      </c>
      <c r="B1720" s="4">
        <v>50203210</v>
      </c>
      <c r="C1720" s="6">
        <v>52794</v>
      </c>
      <c r="D1720" s="6">
        <v>52794</v>
      </c>
      <c r="E1720" s="6">
        <v>0</v>
      </c>
      <c r="F1720" s="6">
        <f t="shared" si="147"/>
        <v>0</v>
      </c>
      <c r="G1720" s="6">
        <f t="shared" si="147"/>
        <v>52794</v>
      </c>
    </row>
    <row r="1721" spans="1:7" x14ac:dyDescent="0.25">
      <c r="A1721" s="2" t="s">
        <v>119</v>
      </c>
      <c r="B1721" s="4">
        <v>50206020</v>
      </c>
      <c r="C1721" s="6">
        <v>50000</v>
      </c>
      <c r="D1721" s="6">
        <v>50000</v>
      </c>
      <c r="E1721" s="6">
        <v>0</v>
      </c>
      <c r="F1721" s="6">
        <f t="shared" si="147"/>
        <v>0</v>
      </c>
      <c r="G1721" s="6">
        <f t="shared" si="147"/>
        <v>50000</v>
      </c>
    </row>
    <row r="1722" spans="1:7" x14ac:dyDescent="0.25">
      <c r="A1722" s="2" t="s">
        <v>66</v>
      </c>
      <c r="B1722" s="4">
        <v>50211990</v>
      </c>
      <c r="C1722" s="6">
        <v>50000</v>
      </c>
      <c r="D1722" s="6">
        <v>50000</v>
      </c>
      <c r="E1722" s="6">
        <v>0</v>
      </c>
      <c r="F1722" s="6">
        <f t="shared" si="147"/>
        <v>0</v>
      </c>
      <c r="G1722" s="6">
        <f t="shared" si="147"/>
        <v>50000</v>
      </c>
    </row>
    <row r="1723" spans="1:7" x14ac:dyDescent="0.25">
      <c r="A1723" s="2" t="s">
        <v>75</v>
      </c>
      <c r="B1723" s="4">
        <v>50299020</v>
      </c>
      <c r="C1723" s="6">
        <v>10000</v>
      </c>
      <c r="D1723" s="6">
        <v>10000</v>
      </c>
      <c r="E1723" s="6">
        <v>9996</v>
      </c>
      <c r="F1723" s="6">
        <f t="shared" si="147"/>
        <v>0</v>
      </c>
      <c r="G1723" s="6">
        <f t="shared" si="147"/>
        <v>4</v>
      </c>
    </row>
    <row r="1724" spans="1:7" x14ac:dyDescent="0.25">
      <c r="A1724" s="2" t="s">
        <v>76</v>
      </c>
      <c r="B1724" s="4">
        <v>50299030</v>
      </c>
      <c r="C1724" s="6">
        <v>177000</v>
      </c>
      <c r="D1724" s="6">
        <v>177000</v>
      </c>
      <c r="E1724" s="6">
        <v>94150</v>
      </c>
      <c r="F1724" s="6">
        <f t="shared" si="147"/>
        <v>0</v>
      </c>
      <c r="G1724" s="6">
        <f t="shared" si="147"/>
        <v>82850</v>
      </c>
    </row>
    <row r="1725" spans="1:7" x14ac:dyDescent="0.25">
      <c r="A1725" s="2" t="s">
        <v>77</v>
      </c>
      <c r="B1725" s="4">
        <v>50299080</v>
      </c>
      <c r="C1725" s="6">
        <v>132000</v>
      </c>
      <c r="D1725" s="6">
        <v>132000</v>
      </c>
      <c r="E1725" s="6">
        <v>0</v>
      </c>
      <c r="F1725" s="6">
        <f t="shared" si="147"/>
        <v>0</v>
      </c>
      <c r="G1725" s="6">
        <f t="shared" si="147"/>
        <v>132000</v>
      </c>
    </row>
    <row r="1726" spans="1:7" x14ac:dyDescent="0.25">
      <c r="B1726" s="4"/>
    </row>
    <row r="1727" spans="1:7" s="3" customFormat="1" x14ac:dyDescent="0.25">
      <c r="A1727" s="3" t="s">
        <v>394</v>
      </c>
      <c r="B1727" s="5"/>
      <c r="C1727" s="1">
        <v>16200000</v>
      </c>
      <c r="D1727" s="1">
        <v>16200000</v>
      </c>
      <c r="E1727" s="1">
        <v>12598500</v>
      </c>
      <c r="F1727" s="1">
        <f t="shared" si="147"/>
        <v>0</v>
      </c>
      <c r="G1727" s="1">
        <f t="shared" si="147"/>
        <v>3601500</v>
      </c>
    </row>
    <row r="1728" spans="1:7" x14ac:dyDescent="0.25">
      <c r="A1728" s="2" t="s">
        <v>77</v>
      </c>
      <c r="B1728" s="4">
        <v>50299080</v>
      </c>
      <c r="C1728" s="6">
        <v>16200000</v>
      </c>
      <c r="D1728" s="6">
        <v>16200000</v>
      </c>
      <c r="E1728" s="6">
        <v>12598500</v>
      </c>
      <c r="F1728" s="6">
        <f t="shared" si="147"/>
        <v>0</v>
      </c>
      <c r="G1728" s="6">
        <f t="shared" si="147"/>
        <v>3601500</v>
      </c>
    </row>
    <row r="1729" spans="1:7" x14ac:dyDescent="0.25">
      <c r="B1729" s="4"/>
    </row>
    <row r="1730" spans="1:7" s="3" customFormat="1" x14ac:dyDescent="0.25">
      <c r="A1730" s="3" t="s">
        <v>395</v>
      </c>
      <c r="B1730" s="5"/>
      <c r="C1730" s="1">
        <v>507677</v>
      </c>
      <c r="D1730" s="1">
        <v>482679</v>
      </c>
      <c r="E1730" s="1">
        <v>205219</v>
      </c>
      <c r="F1730" s="1">
        <f t="shared" si="147"/>
        <v>24998</v>
      </c>
      <c r="G1730" s="1">
        <f t="shared" si="147"/>
        <v>277460</v>
      </c>
    </row>
    <row r="1731" spans="1:7" x14ac:dyDescent="0.25">
      <c r="A1731" s="2" t="s">
        <v>56</v>
      </c>
      <c r="B1731" s="4">
        <v>50201010</v>
      </c>
      <c r="C1731" s="6">
        <v>10000</v>
      </c>
      <c r="D1731" s="6">
        <v>5000</v>
      </c>
      <c r="E1731" s="6">
        <v>0</v>
      </c>
      <c r="F1731" s="6">
        <f t="shared" si="147"/>
        <v>5000</v>
      </c>
      <c r="G1731" s="6">
        <f t="shared" si="147"/>
        <v>5000</v>
      </c>
    </row>
    <row r="1732" spans="1:7" x14ac:dyDescent="0.25">
      <c r="A1732" s="2" t="s">
        <v>57</v>
      </c>
      <c r="B1732" s="4">
        <v>50202010</v>
      </c>
      <c r="C1732" s="6">
        <v>26000</v>
      </c>
      <c r="D1732" s="6">
        <v>26000</v>
      </c>
      <c r="E1732" s="6">
        <v>0</v>
      </c>
      <c r="F1732" s="6">
        <f t="shared" si="147"/>
        <v>0</v>
      </c>
      <c r="G1732" s="6">
        <f t="shared" si="147"/>
        <v>26000</v>
      </c>
    </row>
    <row r="1733" spans="1:7" x14ac:dyDescent="0.25">
      <c r="A1733" s="2" t="s">
        <v>58</v>
      </c>
      <c r="B1733" s="4">
        <v>50203010</v>
      </c>
      <c r="C1733" s="6">
        <v>23576</v>
      </c>
      <c r="D1733" s="6">
        <v>23576</v>
      </c>
      <c r="E1733" s="6">
        <v>16000</v>
      </c>
      <c r="F1733" s="6">
        <f t="shared" si="147"/>
        <v>0</v>
      </c>
      <c r="G1733" s="6">
        <f t="shared" si="147"/>
        <v>7576</v>
      </c>
    </row>
    <row r="1734" spans="1:7" x14ac:dyDescent="0.25">
      <c r="A1734" s="2" t="s">
        <v>59</v>
      </c>
      <c r="B1734" s="4">
        <v>50203050</v>
      </c>
      <c r="C1734" s="6">
        <v>267000</v>
      </c>
      <c r="D1734" s="6">
        <v>267000</v>
      </c>
      <c r="E1734" s="6">
        <v>154790</v>
      </c>
      <c r="F1734" s="6">
        <f t="shared" si="147"/>
        <v>0</v>
      </c>
      <c r="G1734" s="6">
        <f t="shared" si="147"/>
        <v>112210</v>
      </c>
    </row>
    <row r="1735" spans="1:7" x14ac:dyDescent="0.25">
      <c r="A1735" s="2" t="s">
        <v>74</v>
      </c>
      <c r="B1735" s="4">
        <v>50203090</v>
      </c>
      <c r="C1735" s="6">
        <v>5005</v>
      </c>
      <c r="D1735" s="6">
        <v>5005</v>
      </c>
      <c r="E1735" s="6">
        <v>2835</v>
      </c>
      <c r="F1735" s="6">
        <f t="shared" si="147"/>
        <v>0</v>
      </c>
      <c r="G1735" s="6">
        <f t="shared" si="147"/>
        <v>2170</v>
      </c>
    </row>
    <row r="1736" spans="1:7" x14ac:dyDescent="0.25">
      <c r="A1736" s="2" t="s">
        <v>61</v>
      </c>
      <c r="B1736" s="4">
        <v>50203210</v>
      </c>
      <c r="C1736" s="6">
        <v>424</v>
      </c>
      <c r="D1736" s="6">
        <v>424</v>
      </c>
      <c r="E1736" s="6">
        <v>0</v>
      </c>
      <c r="F1736" s="6">
        <f t="shared" si="147"/>
        <v>0</v>
      </c>
      <c r="G1736" s="6">
        <f t="shared" si="147"/>
        <v>424</v>
      </c>
    </row>
    <row r="1737" spans="1:7" x14ac:dyDescent="0.25">
      <c r="A1737" s="2" t="s">
        <v>113</v>
      </c>
      <c r="B1737" s="4">
        <v>50203220</v>
      </c>
      <c r="C1737" s="6">
        <v>10680</v>
      </c>
      <c r="D1737" s="6">
        <v>10680</v>
      </c>
      <c r="E1737" s="6">
        <v>0</v>
      </c>
      <c r="F1737" s="6">
        <f t="shared" si="147"/>
        <v>0</v>
      </c>
      <c r="G1737" s="6">
        <f t="shared" si="147"/>
        <v>10680</v>
      </c>
    </row>
    <row r="1738" spans="1:7" x14ac:dyDescent="0.25">
      <c r="A1738" s="2" t="s">
        <v>62</v>
      </c>
      <c r="B1738" s="4">
        <v>50203990</v>
      </c>
      <c r="C1738" s="6">
        <v>39396</v>
      </c>
      <c r="D1738" s="6">
        <v>39396</v>
      </c>
      <c r="E1738" s="6">
        <v>0</v>
      </c>
      <c r="F1738" s="6">
        <f t="shared" si="147"/>
        <v>0</v>
      </c>
      <c r="G1738" s="6">
        <f t="shared" si="147"/>
        <v>39396</v>
      </c>
    </row>
    <row r="1739" spans="1:7" x14ac:dyDescent="0.25">
      <c r="A1739" s="2" t="s">
        <v>63</v>
      </c>
      <c r="B1739" s="4">
        <v>50204010</v>
      </c>
      <c r="C1739" s="6">
        <v>10080</v>
      </c>
      <c r="D1739" s="6">
        <v>10080</v>
      </c>
      <c r="E1739" s="6">
        <v>2400</v>
      </c>
      <c r="F1739" s="6">
        <f t="shared" si="147"/>
        <v>0</v>
      </c>
      <c r="G1739" s="6">
        <f t="shared" si="147"/>
        <v>7680</v>
      </c>
    </row>
    <row r="1740" spans="1:7" x14ac:dyDescent="0.25">
      <c r="A1740" s="2" t="s">
        <v>159</v>
      </c>
      <c r="B1740" s="4">
        <v>50204020</v>
      </c>
      <c r="C1740" s="6">
        <v>39996</v>
      </c>
      <c r="D1740" s="6">
        <v>19998</v>
      </c>
      <c r="E1740" s="6">
        <v>0</v>
      </c>
      <c r="F1740" s="6">
        <f t="shared" si="147"/>
        <v>19998</v>
      </c>
      <c r="G1740" s="6">
        <f t="shared" si="147"/>
        <v>19998</v>
      </c>
    </row>
    <row r="1741" spans="1:7" x14ac:dyDescent="0.25">
      <c r="A1741" s="2" t="s">
        <v>75</v>
      </c>
      <c r="B1741" s="4">
        <v>50299020</v>
      </c>
      <c r="C1741" s="6">
        <v>5000</v>
      </c>
      <c r="D1741" s="6">
        <v>5000</v>
      </c>
      <c r="E1741" s="6">
        <v>4984</v>
      </c>
      <c r="F1741" s="6">
        <f t="shared" si="147"/>
        <v>0</v>
      </c>
      <c r="G1741" s="6">
        <f t="shared" si="147"/>
        <v>16</v>
      </c>
    </row>
    <row r="1742" spans="1:7" x14ac:dyDescent="0.25">
      <c r="A1742" s="2" t="s">
        <v>76</v>
      </c>
      <c r="B1742" s="4">
        <v>50299030</v>
      </c>
      <c r="C1742" s="6">
        <v>70520</v>
      </c>
      <c r="D1742" s="6">
        <v>70520</v>
      </c>
      <c r="E1742" s="6">
        <v>24210</v>
      </c>
      <c r="F1742" s="6">
        <f t="shared" si="147"/>
        <v>0</v>
      </c>
      <c r="G1742" s="6">
        <f t="shared" si="147"/>
        <v>46310</v>
      </c>
    </row>
    <row r="1743" spans="1:7" x14ac:dyDescent="0.25">
      <c r="B1743" s="4"/>
    </row>
    <row r="1744" spans="1:7" s="3" customFormat="1" x14ac:dyDescent="0.25">
      <c r="A1744" s="3" t="s">
        <v>396</v>
      </c>
      <c r="B1744" s="5"/>
      <c r="C1744" s="1">
        <v>575550</v>
      </c>
      <c r="D1744" s="1">
        <v>575550</v>
      </c>
      <c r="E1744" s="1">
        <v>448667</v>
      </c>
      <c r="F1744" s="1">
        <f t="shared" si="147"/>
        <v>0</v>
      </c>
      <c r="G1744" s="1">
        <f t="shared" si="147"/>
        <v>126883</v>
      </c>
    </row>
    <row r="1745" spans="1:7" x14ac:dyDescent="0.25">
      <c r="A1745" s="2" t="s">
        <v>56</v>
      </c>
      <c r="B1745" s="4">
        <v>50201010</v>
      </c>
      <c r="C1745" s="6">
        <v>10000</v>
      </c>
      <c r="D1745" s="6">
        <v>10000</v>
      </c>
      <c r="E1745" s="6">
        <v>6000</v>
      </c>
      <c r="F1745" s="6">
        <f t="shared" si="147"/>
        <v>0</v>
      </c>
      <c r="G1745" s="6">
        <f t="shared" si="147"/>
        <v>4000</v>
      </c>
    </row>
    <row r="1746" spans="1:7" x14ac:dyDescent="0.25">
      <c r="A1746" s="2" t="s">
        <v>57</v>
      </c>
      <c r="B1746" s="4">
        <v>50202010</v>
      </c>
      <c r="C1746" s="6">
        <v>350000</v>
      </c>
      <c r="D1746" s="6">
        <v>350000</v>
      </c>
      <c r="E1746" s="6">
        <v>348000</v>
      </c>
      <c r="F1746" s="6">
        <f t="shared" si="147"/>
        <v>0</v>
      </c>
      <c r="G1746" s="6">
        <f t="shared" si="147"/>
        <v>2000</v>
      </c>
    </row>
    <row r="1747" spans="1:7" x14ac:dyDescent="0.25">
      <c r="A1747" s="2" t="s">
        <v>58</v>
      </c>
      <c r="B1747" s="4">
        <v>50203010</v>
      </c>
      <c r="C1747" s="6">
        <v>29152</v>
      </c>
      <c r="D1747" s="6">
        <v>29152</v>
      </c>
      <c r="E1747" s="6">
        <v>27704</v>
      </c>
      <c r="F1747" s="6">
        <f t="shared" si="147"/>
        <v>0</v>
      </c>
      <c r="G1747" s="6">
        <f t="shared" si="147"/>
        <v>1448</v>
      </c>
    </row>
    <row r="1748" spans="1:7" x14ac:dyDescent="0.25">
      <c r="A1748" s="2" t="s">
        <v>61</v>
      </c>
      <c r="B1748" s="4">
        <v>50203210</v>
      </c>
      <c r="C1748" s="6">
        <v>848</v>
      </c>
      <c r="D1748" s="6">
        <v>848</v>
      </c>
      <c r="E1748" s="6">
        <v>0</v>
      </c>
      <c r="F1748" s="6">
        <f t="shared" si="147"/>
        <v>0</v>
      </c>
      <c r="G1748" s="6">
        <f t="shared" si="147"/>
        <v>848</v>
      </c>
    </row>
    <row r="1749" spans="1:7" x14ac:dyDescent="0.25">
      <c r="A1749" s="2" t="s">
        <v>119</v>
      </c>
      <c r="B1749" s="4">
        <v>50206020</v>
      </c>
      <c r="C1749" s="6">
        <v>50000</v>
      </c>
      <c r="D1749" s="6">
        <v>50000</v>
      </c>
      <c r="E1749" s="6">
        <v>0</v>
      </c>
      <c r="F1749" s="6">
        <f t="shared" si="147"/>
        <v>0</v>
      </c>
      <c r="G1749" s="6">
        <f t="shared" si="147"/>
        <v>50000</v>
      </c>
    </row>
    <row r="1750" spans="1:7" x14ac:dyDescent="0.25">
      <c r="A1750" s="2" t="s">
        <v>66</v>
      </c>
      <c r="B1750" s="4">
        <v>50211990</v>
      </c>
      <c r="C1750" s="6">
        <v>40000</v>
      </c>
      <c r="D1750" s="6">
        <v>40000</v>
      </c>
      <c r="E1750" s="6">
        <v>0</v>
      </c>
      <c r="F1750" s="6">
        <f t="shared" si="147"/>
        <v>0</v>
      </c>
      <c r="G1750" s="6">
        <f t="shared" si="147"/>
        <v>40000</v>
      </c>
    </row>
    <row r="1751" spans="1:7" x14ac:dyDescent="0.25">
      <c r="A1751" s="2" t="s">
        <v>75</v>
      </c>
      <c r="B1751" s="4">
        <v>50299020</v>
      </c>
      <c r="C1751" s="6">
        <v>14100</v>
      </c>
      <c r="D1751" s="6">
        <v>14100</v>
      </c>
      <c r="E1751" s="6">
        <v>11718</v>
      </c>
      <c r="F1751" s="6">
        <f t="shared" si="147"/>
        <v>0</v>
      </c>
      <c r="G1751" s="6">
        <f t="shared" si="147"/>
        <v>2382</v>
      </c>
    </row>
    <row r="1752" spans="1:7" x14ac:dyDescent="0.25">
      <c r="A1752" s="2" t="s">
        <v>76</v>
      </c>
      <c r="B1752" s="4">
        <v>50299030</v>
      </c>
      <c r="C1752" s="6">
        <v>56000</v>
      </c>
      <c r="D1752" s="6">
        <v>56000</v>
      </c>
      <c r="E1752" s="6">
        <v>55245</v>
      </c>
      <c r="F1752" s="6">
        <f t="shared" si="147"/>
        <v>0</v>
      </c>
      <c r="G1752" s="6">
        <f t="shared" si="147"/>
        <v>755</v>
      </c>
    </row>
    <row r="1753" spans="1:7" x14ac:dyDescent="0.25">
      <c r="A1753" s="2" t="s">
        <v>77</v>
      </c>
      <c r="B1753" s="4">
        <v>50299080</v>
      </c>
      <c r="C1753" s="6">
        <v>25450</v>
      </c>
      <c r="D1753" s="6">
        <v>25450</v>
      </c>
      <c r="E1753" s="6">
        <v>0</v>
      </c>
      <c r="F1753" s="6">
        <f t="shared" si="147"/>
        <v>0</v>
      </c>
      <c r="G1753" s="6">
        <f t="shared" si="147"/>
        <v>25450</v>
      </c>
    </row>
    <row r="1754" spans="1:7" x14ac:dyDescent="0.25">
      <c r="B1754" s="4"/>
    </row>
    <row r="1755" spans="1:7" s="3" customFormat="1" x14ac:dyDescent="0.25">
      <c r="A1755" s="3" t="s">
        <v>397</v>
      </c>
      <c r="B1755" s="5" t="s">
        <v>10</v>
      </c>
      <c r="C1755" s="1">
        <v>200000000</v>
      </c>
      <c r="D1755" s="1">
        <v>100000000</v>
      </c>
      <c r="E1755" s="1">
        <v>98698793.219999999</v>
      </c>
      <c r="F1755" s="1">
        <f t="shared" si="147"/>
        <v>100000000</v>
      </c>
      <c r="G1755" s="1">
        <f t="shared" si="147"/>
        <v>1301206.7800000012</v>
      </c>
    </row>
    <row r="1756" spans="1:7" x14ac:dyDescent="0.25">
      <c r="A1756" s="2" t="s">
        <v>77</v>
      </c>
      <c r="B1756" s="4">
        <v>50299080</v>
      </c>
      <c r="C1756" s="6">
        <v>200000000</v>
      </c>
      <c r="D1756" s="6">
        <v>100000000</v>
      </c>
      <c r="E1756" s="6">
        <v>98698793.219999999</v>
      </c>
      <c r="F1756" s="6">
        <f t="shared" si="147"/>
        <v>100000000</v>
      </c>
      <c r="G1756" s="6">
        <f t="shared" si="147"/>
        <v>1301206.7800000012</v>
      </c>
    </row>
    <row r="1757" spans="1:7" x14ac:dyDescent="0.25">
      <c r="B1757" s="4"/>
    </row>
    <row r="1758" spans="1:7" s="3" customFormat="1" x14ac:dyDescent="0.25">
      <c r="A1758" s="3" t="s">
        <v>398</v>
      </c>
      <c r="B1758" s="5" t="s">
        <v>10</v>
      </c>
      <c r="C1758" s="1">
        <v>1406100</v>
      </c>
      <c r="D1758" s="1">
        <v>1406100</v>
      </c>
      <c r="E1758" s="1">
        <v>839714.24</v>
      </c>
      <c r="F1758" s="1">
        <f t="shared" si="147"/>
        <v>0</v>
      </c>
      <c r="G1758" s="1">
        <f t="shared" si="147"/>
        <v>566385.76</v>
      </c>
    </row>
    <row r="1759" spans="1:7" x14ac:dyDescent="0.25">
      <c r="A1759" s="2" t="s">
        <v>56</v>
      </c>
      <c r="B1759" s="4">
        <v>50201010</v>
      </c>
      <c r="C1759" s="6">
        <v>10000</v>
      </c>
      <c r="D1759" s="6">
        <v>10000</v>
      </c>
      <c r="E1759" s="6">
        <v>5000</v>
      </c>
      <c r="F1759" s="6">
        <f t="shared" si="147"/>
        <v>0</v>
      </c>
      <c r="G1759" s="6">
        <f t="shared" si="147"/>
        <v>5000</v>
      </c>
    </row>
    <row r="1760" spans="1:7" x14ac:dyDescent="0.25">
      <c r="A1760" s="2" t="s">
        <v>57</v>
      </c>
      <c r="B1760" s="4">
        <v>50202010</v>
      </c>
      <c r="C1760" s="6">
        <v>332800</v>
      </c>
      <c r="D1760" s="6">
        <v>332800</v>
      </c>
      <c r="E1760" s="6">
        <v>330000</v>
      </c>
      <c r="F1760" s="6">
        <f t="shared" si="147"/>
        <v>0</v>
      </c>
      <c r="G1760" s="6">
        <f t="shared" si="147"/>
        <v>2800</v>
      </c>
    </row>
    <row r="1761" spans="1:7" x14ac:dyDescent="0.25">
      <c r="A1761" s="2" t="s">
        <v>58</v>
      </c>
      <c r="B1761" s="4">
        <v>50203010</v>
      </c>
      <c r="C1761" s="6">
        <v>46706</v>
      </c>
      <c r="D1761" s="6">
        <v>46706</v>
      </c>
      <c r="E1761" s="6">
        <v>25325</v>
      </c>
      <c r="F1761" s="6">
        <f t="shared" si="147"/>
        <v>0</v>
      </c>
      <c r="G1761" s="6">
        <f t="shared" si="147"/>
        <v>21381</v>
      </c>
    </row>
    <row r="1762" spans="1:7" x14ac:dyDescent="0.25">
      <c r="A1762" s="2" t="s">
        <v>61</v>
      </c>
      <c r="B1762" s="4">
        <v>50203210</v>
      </c>
      <c r="C1762" s="6">
        <v>38294</v>
      </c>
      <c r="D1762" s="6">
        <v>38294</v>
      </c>
      <c r="E1762" s="6">
        <v>0</v>
      </c>
      <c r="F1762" s="6">
        <f t="shared" si="147"/>
        <v>0</v>
      </c>
      <c r="G1762" s="6">
        <f t="shared" si="147"/>
        <v>38294</v>
      </c>
    </row>
    <row r="1763" spans="1:7" x14ac:dyDescent="0.25">
      <c r="A1763" s="2" t="s">
        <v>113</v>
      </c>
      <c r="B1763" s="4">
        <v>50203220</v>
      </c>
      <c r="C1763" s="6">
        <v>15000</v>
      </c>
      <c r="D1763" s="6">
        <v>15000</v>
      </c>
      <c r="E1763" s="6">
        <v>0</v>
      </c>
      <c r="F1763" s="6">
        <f t="shared" si="147"/>
        <v>0</v>
      </c>
      <c r="G1763" s="6">
        <f t="shared" si="147"/>
        <v>15000</v>
      </c>
    </row>
    <row r="1764" spans="1:7" x14ac:dyDescent="0.25">
      <c r="A1764" s="2" t="s">
        <v>119</v>
      </c>
      <c r="B1764" s="4">
        <v>50206020</v>
      </c>
      <c r="C1764" s="6">
        <v>153000</v>
      </c>
      <c r="D1764" s="6">
        <v>153000</v>
      </c>
      <c r="E1764" s="6">
        <v>50000</v>
      </c>
      <c r="F1764" s="6">
        <f t="shared" si="147"/>
        <v>0</v>
      </c>
      <c r="G1764" s="6">
        <f t="shared" si="147"/>
        <v>103000</v>
      </c>
    </row>
    <row r="1765" spans="1:7" x14ac:dyDescent="0.25">
      <c r="A1765" s="2" t="s">
        <v>66</v>
      </c>
      <c r="B1765" s="4">
        <v>50211990</v>
      </c>
      <c r="C1765" s="6">
        <v>278000</v>
      </c>
      <c r="D1765" s="6">
        <v>278000</v>
      </c>
      <c r="E1765" s="6">
        <v>121222.24</v>
      </c>
      <c r="F1765" s="6">
        <f t="shared" si="147"/>
        <v>0</v>
      </c>
      <c r="G1765" s="6">
        <f t="shared" si="147"/>
        <v>156777.76</v>
      </c>
    </row>
    <row r="1766" spans="1:7" x14ac:dyDescent="0.25">
      <c r="A1766" s="2" t="s">
        <v>75</v>
      </c>
      <c r="B1766" s="4">
        <v>50299020</v>
      </c>
      <c r="C1766" s="6">
        <v>12000</v>
      </c>
      <c r="D1766" s="6">
        <v>12000</v>
      </c>
      <c r="E1766" s="6">
        <v>5022</v>
      </c>
      <c r="F1766" s="6">
        <f t="shared" si="147"/>
        <v>0</v>
      </c>
      <c r="G1766" s="6">
        <f t="shared" si="147"/>
        <v>6978</v>
      </c>
    </row>
    <row r="1767" spans="1:7" x14ac:dyDescent="0.25">
      <c r="A1767" s="2" t="s">
        <v>76</v>
      </c>
      <c r="B1767" s="4">
        <v>50299030</v>
      </c>
      <c r="C1767" s="6">
        <v>305300</v>
      </c>
      <c r="D1767" s="6">
        <v>305300</v>
      </c>
      <c r="E1767" s="6">
        <v>303145</v>
      </c>
      <c r="F1767" s="6">
        <f t="shared" si="147"/>
        <v>0</v>
      </c>
      <c r="G1767" s="6">
        <f t="shared" si="147"/>
        <v>2155</v>
      </c>
    </row>
    <row r="1768" spans="1:7" x14ac:dyDescent="0.25">
      <c r="A1768" s="2" t="s">
        <v>77</v>
      </c>
      <c r="B1768" s="4">
        <v>50299080</v>
      </c>
      <c r="C1768" s="6">
        <v>215000</v>
      </c>
      <c r="D1768" s="6">
        <v>215000</v>
      </c>
      <c r="E1768" s="6">
        <v>0</v>
      </c>
      <c r="F1768" s="6">
        <f t="shared" si="147"/>
        <v>0</v>
      </c>
      <c r="G1768" s="6">
        <f t="shared" si="147"/>
        <v>215000</v>
      </c>
    </row>
    <row r="1769" spans="1:7" x14ac:dyDescent="0.25">
      <c r="B1769" s="4"/>
    </row>
    <row r="1770" spans="1:7" s="3" customFormat="1" x14ac:dyDescent="0.25">
      <c r="A1770" s="3" t="s">
        <v>399</v>
      </c>
      <c r="B1770" s="5" t="s">
        <v>10</v>
      </c>
      <c r="C1770" s="1">
        <v>6306000</v>
      </c>
      <c r="D1770" s="1">
        <v>3556000</v>
      </c>
      <c r="E1770" s="1">
        <v>2551661.46</v>
      </c>
      <c r="F1770" s="1">
        <f t="shared" si="147"/>
        <v>2750000</v>
      </c>
      <c r="G1770" s="1">
        <f t="shared" si="147"/>
        <v>1004338.54</v>
      </c>
    </row>
    <row r="1771" spans="1:7" x14ac:dyDescent="0.25">
      <c r="A1771" s="2" t="s">
        <v>56</v>
      </c>
      <c r="B1771" s="4">
        <v>50201010</v>
      </c>
      <c r="C1771" s="6">
        <v>10000</v>
      </c>
      <c r="D1771" s="6">
        <v>10000</v>
      </c>
      <c r="E1771" s="6">
        <v>0</v>
      </c>
      <c r="F1771" s="6">
        <f t="shared" si="147"/>
        <v>0</v>
      </c>
      <c r="G1771" s="6">
        <f t="shared" si="147"/>
        <v>10000</v>
      </c>
    </row>
    <row r="1772" spans="1:7" x14ac:dyDescent="0.25">
      <c r="A1772" s="2" t="s">
        <v>57</v>
      </c>
      <c r="B1772" s="4">
        <v>50202010</v>
      </c>
      <c r="C1772" s="6">
        <v>100000</v>
      </c>
      <c r="D1772" s="6">
        <v>100000</v>
      </c>
      <c r="E1772" s="6">
        <v>0</v>
      </c>
      <c r="F1772" s="6">
        <f t="shared" si="147"/>
        <v>0</v>
      </c>
      <c r="G1772" s="6">
        <f t="shared" si="147"/>
        <v>100000</v>
      </c>
    </row>
    <row r="1773" spans="1:7" x14ac:dyDescent="0.25">
      <c r="A1773" s="2" t="s">
        <v>58</v>
      </c>
      <c r="B1773" s="4">
        <v>50203010</v>
      </c>
      <c r="C1773" s="6">
        <v>30000</v>
      </c>
      <c r="D1773" s="6">
        <v>30000</v>
      </c>
      <c r="E1773" s="6">
        <v>3120</v>
      </c>
      <c r="F1773" s="6">
        <f t="shared" si="147"/>
        <v>0</v>
      </c>
      <c r="G1773" s="6">
        <f t="shared" si="147"/>
        <v>26880</v>
      </c>
    </row>
    <row r="1774" spans="1:7" x14ac:dyDescent="0.25">
      <c r="A1774" s="2" t="s">
        <v>65</v>
      </c>
      <c r="B1774" s="4">
        <v>50205020</v>
      </c>
      <c r="C1774" s="6">
        <v>6000</v>
      </c>
      <c r="D1774" s="6">
        <v>6000</v>
      </c>
      <c r="E1774" s="6">
        <v>0</v>
      </c>
      <c r="F1774" s="6">
        <f t="shared" si="147"/>
        <v>0</v>
      </c>
      <c r="G1774" s="6">
        <f t="shared" si="147"/>
        <v>6000</v>
      </c>
    </row>
    <row r="1775" spans="1:7" x14ac:dyDescent="0.25">
      <c r="A1775" s="2" t="s">
        <v>119</v>
      </c>
      <c r="B1775" s="4">
        <v>50206020</v>
      </c>
      <c r="C1775" s="6">
        <v>85000</v>
      </c>
      <c r="D1775" s="6">
        <v>85000</v>
      </c>
      <c r="E1775" s="6">
        <v>0</v>
      </c>
      <c r="F1775" s="6">
        <f t="shared" si="147"/>
        <v>0</v>
      </c>
      <c r="G1775" s="6">
        <f t="shared" si="147"/>
        <v>85000</v>
      </c>
    </row>
    <row r="1776" spans="1:7" x14ac:dyDescent="0.25">
      <c r="A1776" s="2" t="s">
        <v>66</v>
      </c>
      <c r="B1776" s="4">
        <v>50211990</v>
      </c>
      <c r="C1776" s="6">
        <v>5500000</v>
      </c>
      <c r="D1776" s="6">
        <v>2750000</v>
      </c>
      <c r="E1776" s="6">
        <v>2251742.46</v>
      </c>
      <c r="F1776" s="6">
        <f t="shared" si="147"/>
        <v>2750000</v>
      </c>
      <c r="G1776" s="6">
        <f t="shared" si="147"/>
        <v>498257.54000000004</v>
      </c>
    </row>
    <row r="1777" spans="1:7" x14ac:dyDescent="0.25">
      <c r="A1777" s="2" t="s">
        <v>76</v>
      </c>
      <c r="B1777" s="4">
        <v>50299030</v>
      </c>
      <c r="C1777" s="6">
        <v>575000</v>
      </c>
      <c r="D1777" s="6">
        <v>575000</v>
      </c>
      <c r="E1777" s="6">
        <v>296799</v>
      </c>
      <c r="F1777" s="6">
        <f t="shared" si="147"/>
        <v>0</v>
      </c>
      <c r="G1777" s="6">
        <f t="shared" si="147"/>
        <v>278201</v>
      </c>
    </row>
    <row r="1778" spans="1:7" x14ac:dyDescent="0.25">
      <c r="B1778" s="4"/>
    </row>
    <row r="1779" spans="1:7" s="3" customFormat="1" x14ac:dyDescent="0.25">
      <c r="A1779" s="3" t="s">
        <v>400</v>
      </c>
      <c r="B1779" s="5" t="s">
        <v>10</v>
      </c>
      <c r="C1779" s="1">
        <v>837119</v>
      </c>
      <c r="D1779" s="1">
        <v>737119</v>
      </c>
      <c r="E1779" s="1">
        <v>375052.56</v>
      </c>
      <c r="F1779" s="1">
        <f t="shared" si="147"/>
        <v>100000</v>
      </c>
      <c r="G1779" s="1">
        <f t="shared" si="147"/>
        <v>362066.44</v>
      </c>
    </row>
    <row r="1780" spans="1:7" x14ac:dyDescent="0.25">
      <c r="A1780" s="2" t="s">
        <v>56</v>
      </c>
      <c r="B1780" s="4">
        <v>50201010</v>
      </c>
      <c r="C1780" s="6">
        <v>25000</v>
      </c>
      <c r="D1780" s="6">
        <v>25000</v>
      </c>
      <c r="E1780" s="6">
        <v>0</v>
      </c>
      <c r="F1780" s="6">
        <f t="shared" si="147"/>
        <v>0</v>
      </c>
      <c r="G1780" s="6">
        <f t="shared" si="147"/>
        <v>25000</v>
      </c>
    </row>
    <row r="1781" spans="1:7" x14ac:dyDescent="0.25">
      <c r="A1781" s="2" t="s">
        <v>57</v>
      </c>
      <c r="B1781" s="4">
        <v>50202010</v>
      </c>
      <c r="C1781" s="6">
        <v>170000</v>
      </c>
      <c r="D1781" s="6">
        <v>170000</v>
      </c>
      <c r="E1781" s="6">
        <v>168000</v>
      </c>
      <c r="F1781" s="6">
        <f t="shared" si="147"/>
        <v>0</v>
      </c>
      <c r="G1781" s="6">
        <f t="shared" si="147"/>
        <v>2000</v>
      </c>
    </row>
    <row r="1782" spans="1:7" x14ac:dyDescent="0.25">
      <c r="A1782" s="2" t="s">
        <v>58</v>
      </c>
      <c r="B1782" s="4">
        <v>50203010</v>
      </c>
      <c r="C1782" s="6">
        <v>39991</v>
      </c>
      <c r="D1782" s="6">
        <v>39991</v>
      </c>
      <c r="E1782" s="6">
        <v>38695</v>
      </c>
      <c r="F1782" s="6">
        <f t="shared" si="147"/>
        <v>0</v>
      </c>
      <c r="G1782" s="6">
        <f t="shared" si="147"/>
        <v>1296</v>
      </c>
    </row>
    <row r="1783" spans="1:7" x14ac:dyDescent="0.25">
      <c r="A1783" s="2" t="s">
        <v>59</v>
      </c>
      <c r="B1783" s="4">
        <v>50203050</v>
      </c>
      <c r="C1783" s="6">
        <v>22000</v>
      </c>
      <c r="D1783" s="6">
        <v>22000</v>
      </c>
      <c r="E1783" s="6">
        <v>0</v>
      </c>
      <c r="F1783" s="6">
        <f t="shared" si="147"/>
        <v>0</v>
      </c>
      <c r="G1783" s="6">
        <f t="shared" si="147"/>
        <v>22000</v>
      </c>
    </row>
    <row r="1784" spans="1:7" x14ac:dyDescent="0.25">
      <c r="A1784" s="2" t="s">
        <v>62</v>
      </c>
      <c r="B1784" s="4">
        <v>50203990</v>
      </c>
      <c r="C1784" s="6">
        <v>15000</v>
      </c>
      <c r="D1784" s="6">
        <v>15000</v>
      </c>
      <c r="E1784" s="6">
        <v>0</v>
      </c>
      <c r="F1784" s="6">
        <f t="shared" si="147"/>
        <v>0</v>
      </c>
      <c r="G1784" s="6">
        <f t="shared" si="147"/>
        <v>15000</v>
      </c>
    </row>
    <row r="1785" spans="1:7" x14ac:dyDescent="0.25">
      <c r="A1785" s="2" t="s">
        <v>119</v>
      </c>
      <c r="B1785" s="4">
        <v>50206020</v>
      </c>
      <c r="C1785" s="6">
        <v>150000</v>
      </c>
      <c r="D1785" s="6">
        <v>150000</v>
      </c>
      <c r="E1785" s="6">
        <v>0</v>
      </c>
      <c r="F1785" s="6">
        <f t="shared" si="147"/>
        <v>0</v>
      </c>
      <c r="G1785" s="6">
        <f t="shared" si="147"/>
        <v>150000</v>
      </c>
    </row>
    <row r="1786" spans="1:7" x14ac:dyDescent="0.25">
      <c r="A1786" s="2" t="s">
        <v>66</v>
      </c>
      <c r="B1786" s="4">
        <v>50211990</v>
      </c>
      <c r="C1786" s="6">
        <v>30000</v>
      </c>
      <c r="D1786" s="6">
        <v>30000</v>
      </c>
      <c r="E1786" s="6">
        <v>22155.56</v>
      </c>
      <c r="F1786" s="6">
        <f t="shared" si="147"/>
        <v>0</v>
      </c>
      <c r="G1786" s="6">
        <f t="shared" si="147"/>
        <v>7844.4399999999987</v>
      </c>
    </row>
    <row r="1787" spans="1:7" x14ac:dyDescent="0.25">
      <c r="A1787" s="2" t="s">
        <v>75</v>
      </c>
      <c r="B1787" s="4">
        <v>50299020</v>
      </c>
      <c r="C1787" s="6">
        <v>1988</v>
      </c>
      <c r="D1787" s="6">
        <v>1988</v>
      </c>
      <c r="E1787" s="6">
        <v>1674</v>
      </c>
      <c r="F1787" s="6">
        <f t="shared" si="147"/>
        <v>0</v>
      </c>
      <c r="G1787" s="6">
        <f t="shared" si="147"/>
        <v>314</v>
      </c>
    </row>
    <row r="1788" spans="1:7" x14ac:dyDescent="0.25">
      <c r="A1788" s="2" t="s">
        <v>76</v>
      </c>
      <c r="B1788" s="4">
        <v>50299030</v>
      </c>
      <c r="C1788" s="6">
        <v>183140</v>
      </c>
      <c r="D1788" s="6">
        <v>183140</v>
      </c>
      <c r="E1788" s="6">
        <v>97028</v>
      </c>
      <c r="F1788" s="6">
        <f t="shared" ref="F1788:G1856" si="148">C1788-D1788</f>
        <v>0</v>
      </c>
      <c r="G1788" s="6">
        <f t="shared" si="148"/>
        <v>86112</v>
      </c>
    </row>
    <row r="1789" spans="1:7" x14ac:dyDescent="0.25">
      <c r="A1789" s="2" t="s">
        <v>77</v>
      </c>
      <c r="B1789" s="4">
        <v>50299080</v>
      </c>
      <c r="C1789" s="6">
        <v>200000</v>
      </c>
      <c r="D1789" s="6">
        <v>100000</v>
      </c>
      <c r="E1789" s="6">
        <v>47500</v>
      </c>
      <c r="F1789" s="6">
        <f t="shared" si="148"/>
        <v>100000</v>
      </c>
      <c r="G1789" s="6">
        <f t="shared" si="148"/>
        <v>52500</v>
      </c>
    </row>
    <row r="1790" spans="1:7" x14ac:dyDescent="0.25">
      <c r="B1790" s="4"/>
    </row>
    <row r="1791" spans="1:7" s="3" customFormat="1" x14ac:dyDescent="0.25">
      <c r="A1791" s="3" t="s">
        <v>401</v>
      </c>
      <c r="B1791" s="5" t="s">
        <v>10</v>
      </c>
      <c r="C1791" s="1">
        <v>300000</v>
      </c>
      <c r="D1791" s="1">
        <v>300000</v>
      </c>
      <c r="E1791" s="1">
        <v>202541</v>
      </c>
      <c r="F1791" s="1">
        <f t="shared" si="148"/>
        <v>0</v>
      </c>
      <c r="G1791" s="1">
        <f t="shared" si="148"/>
        <v>97459</v>
      </c>
    </row>
    <row r="1792" spans="1:7" x14ac:dyDescent="0.25">
      <c r="A1792" s="2" t="s">
        <v>56</v>
      </c>
      <c r="B1792" s="4">
        <v>50201010</v>
      </c>
      <c r="C1792" s="6">
        <v>10000</v>
      </c>
      <c r="D1792" s="6">
        <v>10000</v>
      </c>
      <c r="E1792" s="6">
        <v>6480</v>
      </c>
      <c r="F1792" s="6">
        <f t="shared" si="148"/>
        <v>0</v>
      </c>
      <c r="G1792" s="6">
        <f t="shared" si="148"/>
        <v>3520</v>
      </c>
    </row>
    <row r="1793" spans="1:7" x14ac:dyDescent="0.25">
      <c r="A1793" s="2" t="s">
        <v>57</v>
      </c>
      <c r="B1793" s="4">
        <v>50202010</v>
      </c>
      <c r="C1793" s="6">
        <v>100000</v>
      </c>
      <c r="D1793" s="6">
        <v>100000</v>
      </c>
      <c r="E1793" s="6">
        <v>99000</v>
      </c>
      <c r="F1793" s="6">
        <f t="shared" si="148"/>
        <v>0</v>
      </c>
      <c r="G1793" s="6">
        <f t="shared" si="148"/>
        <v>1000</v>
      </c>
    </row>
    <row r="1794" spans="1:7" x14ac:dyDescent="0.25">
      <c r="A1794" s="2" t="s">
        <v>75</v>
      </c>
      <c r="B1794" s="4">
        <v>50299020</v>
      </c>
      <c r="C1794" s="6">
        <v>10000</v>
      </c>
      <c r="D1794" s="6">
        <v>10000</v>
      </c>
      <c r="E1794" s="6">
        <v>8370</v>
      </c>
      <c r="F1794" s="6">
        <f t="shared" si="148"/>
        <v>0</v>
      </c>
      <c r="G1794" s="6">
        <f t="shared" si="148"/>
        <v>1630</v>
      </c>
    </row>
    <row r="1795" spans="1:7" x14ac:dyDescent="0.25">
      <c r="A1795" s="2" t="s">
        <v>76</v>
      </c>
      <c r="B1795" s="4">
        <v>50299030</v>
      </c>
      <c r="C1795" s="6">
        <v>30000</v>
      </c>
      <c r="D1795" s="6">
        <v>30000</v>
      </c>
      <c r="E1795" s="6">
        <v>29491</v>
      </c>
      <c r="F1795" s="6">
        <f t="shared" si="148"/>
        <v>0</v>
      </c>
      <c r="G1795" s="6">
        <f t="shared" si="148"/>
        <v>509</v>
      </c>
    </row>
    <row r="1796" spans="1:7" x14ac:dyDescent="0.25">
      <c r="A1796" s="2" t="s">
        <v>77</v>
      </c>
      <c r="B1796" s="4">
        <v>50299080</v>
      </c>
      <c r="C1796" s="6">
        <v>150000</v>
      </c>
      <c r="D1796" s="6">
        <v>150000</v>
      </c>
      <c r="E1796" s="6">
        <v>59200</v>
      </c>
      <c r="F1796" s="6">
        <f t="shared" si="148"/>
        <v>0</v>
      </c>
      <c r="G1796" s="6">
        <f t="shared" si="148"/>
        <v>90800</v>
      </c>
    </row>
    <row r="1797" spans="1:7" x14ac:dyDescent="0.25">
      <c r="B1797" s="4"/>
    </row>
    <row r="1798" spans="1:7" x14ac:dyDescent="0.25">
      <c r="A1798" s="2" t="s">
        <v>402</v>
      </c>
      <c r="B1798" s="4" t="s">
        <v>10</v>
      </c>
      <c r="C1798" s="6">
        <v>896107689.73000002</v>
      </c>
      <c r="D1798" s="6">
        <v>640540684.13</v>
      </c>
      <c r="E1798" s="6">
        <v>274600707.55000001</v>
      </c>
      <c r="F1798" s="6">
        <f t="shared" si="148"/>
        <v>255567005.60000002</v>
      </c>
      <c r="G1798" s="6">
        <f t="shared" si="148"/>
        <v>365939976.57999998</v>
      </c>
    </row>
    <row r="1799" spans="1:7" x14ac:dyDescent="0.25">
      <c r="A1799" s="2" t="s">
        <v>16</v>
      </c>
      <c r="B1799" s="4" t="s">
        <v>10</v>
      </c>
      <c r="C1799" s="6">
        <v>197484482</v>
      </c>
      <c r="D1799" s="6">
        <v>197484482</v>
      </c>
      <c r="E1799" s="6">
        <v>84619905.540000007</v>
      </c>
      <c r="F1799" s="6">
        <f t="shared" si="148"/>
        <v>0</v>
      </c>
      <c r="G1799" s="6">
        <f t="shared" si="148"/>
        <v>112864576.45999999</v>
      </c>
    </row>
    <row r="1800" spans="1:7" x14ac:dyDescent="0.25">
      <c r="A1800" s="2" t="s">
        <v>17</v>
      </c>
      <c r="B1800" s="4" t="s">
        <v>10</v>
      </c>
      <c r="C1800" s="6">
        <v>199097707.72999999</v>
      </c>
      <c r="D1800" s="6">
        <v>167986202.13</v>
      </c>
      <c r="E1800" s="6">
        <v>65583761.469999999</v>
      </c>
      <c r="F1800" s="6">
        <f t="shared" si="148"/>
        <v>31111505.599999994</v>
      </c>
      <c r="G1800" s="6">
        <f t="shared" si="148"/>
        <v>102402440.66</v>
      </c>
    </row>
    <row r="1801" spans="1:7" x14ac:dyDescent="0.25">
      <c r="A1801" s="2" t="s">
        <v>403</v>
      </c>
      <c r="B1801" s="4" t="s">
        <v>10</v>
      </c>
      <c r="C1801" s="6">
        <v>499525500</v>
      </c>
      <c r="D1801" s="6">
        <v>275070000</v>
      </c>
      <c r="E1801" s="6">
        <v>124397040.54000001</v>
      </c>
      <c r="F1801" s="6">
        <f t="shared" si="148"/>
        <v>224455500</v>
      </c>
      <c r="G1801" s="6">
        <f t="shared" si="148"/>
        <v>150672959.45999998</v>
      </c>
    </row>
    <row r="1802" spans="1:7" x14ac:dyDescent="0.25">
      <c r="B1802" s="4"/>
    </row>
    <row r="1803" spans="1:7" x14ac:dyDescent="0.25">
      <c r="A1803" s="3" t="s">
        <v>404</v>
      </c>
      <c r="B1803" s="5">
        <v>8711</v>
      </c>
      <c r="C1803" s="1">
        <v>77022983.109999999</v>
      </c>
      <c r="D1803" s="1">
        <v>73875523.109999999</v>
      </c>
      <c r="E1803" s="1">
        <v>27514796.079999998</v>
      </c>
      <c r="F1803" s="1">
        <f t="shared" si="148"/>
        <v>3147460</v>
      </c>
      <c r="G1803" s="1">
        <f t="shared" si="148"/>
        <v>46360727.030000001</v>
      </c>
    </row>
    <row r="1804" spans="1:7" s="3" customFormat="1" x14ac:dyDescent="0.25">
      <c r="A1804" s="3" t="s">
        <v>21</v>
      </c>
      <c r="B1804" s="5">
        <v>100</v>
      </c>
      <c r="C1804" s="1">
        <v>38266483</v>
      </c>
      <c r="D1804" s="1">
        <v>38266483</v>
      </c>
      <c r="E1804" s="1">
        <v>16004351.640000001</v>
      </c>
      <c r="F1804" s="1">
        <f t="shared" si="148"/>
        <v>0</v>
      </c>
      <c r="G1804" s="1">
        <f t="shared" si="148"/>
        <v>22262131.359999999</v>
      </c>
    </row>
    <row r="1805" spans="1:7" x14ac:dyDescent="0.25">
      <c r="A1805" s="2" t="s">
        <v>22</v>
      </c>
      <c r="B1805" s="4">
        <v>50101010</v>
      </c>
      <c r="C1805" s="6">
        <v>26158800</v>
      </c>
      <c r="D1805" s="6">
        <v>26158800</v>
      </c>
      <c r="E1805" s="6">
        <v>10886938.289999999</v>
      </c>
      <c r="F1805" s="6">
        <f t="shared" si="148"/>
        <v>0</v>
      </c>
      <c r="G1805" s="6">
        <f t="shared" si="148"/>
        <v>15271861.710000001</v>
      </c>
    </row>
    <row r="1806" spans="1:7" x14ac:dyDescent="0.25">
      <c r="A1806" s="2" t="s">
        <v>24</v>
      </c>
      <c r="B1806" s="4">
        <v>50102010</v>
      </c>
      <c r="C1806" s="6">
        <v>1608000</v>
      </c>
      <c r="D1806" s="6">
        <v>1608000</v>
      </c>
      <c r="E1806" s="6">
        <v>679225.81</v>
      </c>
      <c r="F1806" s="6">
        <f t="shared" si="148"/>
        <v>0</v>
      </c>
      <c r="G1806" s="6">
        <f t="shared" si="148"/>
        <v>928774.19</v>
      </c>
    </row>
    <row r="1807" spans="1:7" x14ac:dyDescent="0.25">
      <c r="A1807" s="2" t="s">
        <v>25</v>
      </c>
      <c r="B1807" s="4">
        <v>50102020</v>
      </c>
      <c r="C1807" s="6">
        <v>216000</v>
      </c>
      <c r="D1807" s="6">
        <v>216000</v>
      </c>
      <c r="E1807" s="6">
        <v>51000</v>
      </c>
      <c r="F1807" s="6">
        <f t="shared" si="148"/>
        <v>0</v>
      </c>
      <c r="G1807" s="6">
        <f t="shared" si="148"/>
        <v>165000</v>
      </c>
    </row>
    <row r="1808" spans="1:7" x14ac:dyDescent="0.25">
      <c r="A1808" s="2" t="s">
        <v>26</v>
      </c>
      <c r="B1808" s="4">
        <v>50102030</v>
      </c>
      <c r="C1808" s="6">
        <v>216000</v>
      </c>
      <c r="D1808" s="6">
        <v>216000</v>
      </c>
      <c r="E1808" s="6">
        <v>51000</v>
      </c>
      <c r="F1808" s="6">
        <f t="shared" si="148"/>
        <v>0</v>
      </c>
      <c r="G1808" s="6">
        <f t="shared" si="148"/>
        <v>165000</v>
      </c>
    </row>
    <row r="1809" spans="1:7" x14ac:dyDescent="0.25">
      <c r="A1809" s="2" t="s">
        <v>27</v>
      </c>
      <c r="B1809" s="4">
        <v>50102040</v>
      </c>
      <c r="C1809" s="6">
        <v>469000</v>
      </c>
      <c r="D1809" s="6">
        <v>469000</v>
      </c>
      <c r="E1809" s="6">
        <v>399000</v>
      </c>
      <c r="F1809" s="6">
        <f t="shared" si="148"/>
        <v>0</v>
      </c>
      <c r="G1809" s="6">
        <f t="shared" si="148"/>
        <v>70000</v>
      </c>
    </row>
    <row r="1810" spans="1:7" x14ac:dyDescent="0.25">
      <c r="A1810" s="2" t="s">
        <v>29</v>
      </c>
      <c r="B1810" s="4">
        <v>50102120</v>
      </c>
      <c r="C1810" s="6">
        <v>70000</v>
      </c>
      <c r="D1810" s="6">
        <v>70000</v>
      </c>
      <c r="E1810" s="6">
        <v>55000</v>
      </c>
      <c r="F1810" s="6">
        <f t="shared" si="148"/>
        <v>0</v>
      </c>
      <c r="G1810" s="6">
        <f t="shared" si="148"/>
        <v>15000</v>
      </c>
    </row>
    <row r="1811" spans="1:7" x14ac:dyDescent="0.25">
      <c r="A1811" s="2" t="s">
        <v>30</v>
      </c>
      <c r="B1811" s="4">
        <v>50102130</v>
      </c>
      <c r="C1811" s="6">
        <v>2000</v>
      </c>
      <c r="D1811" s="6">
        <v>2000</v>
      </c>
      <c r="E1811" s="6">
        <v>0</v>
      </c>
      <c r="F1811" s="6">
        <f t="shared" si="148"/>
        <v>0</v>
      </c>
      <c r="G1811" s="6">
        <f t="shared" si="148"/>
        <v>2000</v>
      </c>
    </row>
    <row r="1812" spans="1:7" x14ac:dyDescent="0.25">
      <c r="A1812" s="2" t="s">
        <v>31</v>
      </c>
      <c r="B1812" s="4">
        <v>50102140</v>
      </c>
      <c r="C1812" s="6">
        <v>2179900</v>
      </c>
      <c r="D1812" s="6">
        <v>2179900</v>
      </c>
      <c r="E1812" s="6">
        <v>0</v>
      </c>
      <c r="F1812" s="6">
        <f t="shared" si="148"/>
        <v>0</v>
      </c>
      <c r="G1812" s="6">
        <f t="shared" si="148"/>
        <v>2179900</v>
      </c>
    </row>
    <row r="1813" spans="1:7" x14ac:dyDescent="0.25">
      <c r="A1813" s="2" t="s">
        <v>32</v>
      </c>
      <c r="B1813" s="4">
        <v>50102150</v>
      </c>
      <c r="C1813" s="6">
        <v>335000</v>
      </c>
      <c r="D1813" s="6">
        <v>335000</v>
      </c>
      <c r="E1813" s="6">
        <v>0</v>
      </c>
      <c r="F1813" s="6">
        <f t="shared" si="148"/>
        <v>0</v>
      </c>
      <c r="G1813" s="6">
        <f t="shared" si="148"/>
        <v>335000</v>
      </c>
    </row>
    <row r="1814" spans="1:7" x14ac:dyDescent="0.25">
      <c r="A1814" s="2" t="s">
        <v>94</v>
      </c>
      <c r="B1814" s="4">
        <v>50102990</v>
      </c>
      <c r="C1814" s="6">
        <v>469000</v>
      </c>
      <c r="D1814" s="6">
        <v>469000</v>
      </c>
      <c r="E1814" s="6">
        <v>395166.28</v>
      </c>
      <c r="F1814" s="6">
        <f t="shared" si="148"/>
        <v>0</v>
      </c>
      <c r="G1814" s="6">
        <f t="shared" si="148"/>
        <v>73833.719999999972</v>
      </c>
    </row>
    <row r="1815" spans="1:7" x14ac:dyDescent="0.25">
      <c r="A1815" s="2" t="s">
        <v>152</v>
      </c>
      <c r="B1815" s="4">
        <v>50102990</v>
      </c>
      <c r="C1815" s="6">
        <v>2179900</v>
      </c>
      <c r="D1815" s="6">
        <v>2179900</v>
      </c>
      <c r="E1815" s="6">
        <v>1807022</v>
      </c>
      <c r="F1815" s="6">
        <f t="shared" si="148"/>
        <v>0</v>
      </c>
      <c r="G1815" s="6">
        <f t="shared" si="148"/>
        <v>372878</v>
      </c>
    </row>
    <row r="1816" spans="1:7" x14ac:dyDescent="0.25">
      <c r="A1816" s="2" t="s">
        <v>35</v>
      </c>
      <c r="B1816" s="4">
        <v>50103010</v>
      </c>
      <c r="C1816" s="6">
        <v>3139056</v>
      </c>
      <c r="D1816" s="6">
        <v>3139056</v>
      </c>
      <c r="E1816" s="6">
        <v>1306070.56</v>
      </c>
      <c r="F1816" s="6">
        <f t="shared" si="148"/>
        <v>0</v>
      </c>
      <c r="G1816" s="6">
        <f t="shared" si="148"/>
        <v>1832985.44</v>
      </c>
    </row>
    <row r="1817" spans="1:7" x14ac:dyDescent="0.25">
      <c r="A1817" s="2" t="s">
        <v>36</v>
      </c>
      <c r="B1817" s="4">
        <v>50103020</v>
      </c>
      <c r="C1817" s="6">
        <v>160800</v>
      </c>
      <c r="D1817" s="6">
        <v>160800</v>
      </c>
      <c r="E1817" s="6">
        <v>68000</v>
      </c>
      <c r="F1817" s="6">
        <f t="shared" si="148"/>
        <v>0</v>
      </c>
      <c r="G1817" s="6">
        <f t="shared" si="148"/>
        <v>92800</v>
      </c>
    </row>
    <row r="1818" spans="1:7" x14ac:dyDescent="0.25">
      <c r="A1818" s="2" t="s">
        <v>37</v>
      </c>
      <c r="B1818" s="4">
        <v>50103030</v>
      </c>
      <c r="C1818" s="6">
        <v>647627</v>
      </c>
      <c r="D1818" s="6">
        <v>647627</v>
      </c>
      <c r="E1818" s="6">
        <v>271928.7</v>
      </c>
      <c r="F1818" s="6">
        <f t="shared" si="148"/>
        <v>0</v>
      </c>
      <c r="G1818" s="6">
        <f t="shared" si="148"/>
        <v>375698.3</v>
      </c>
    </row>
    <row r="1819" spans="1:7" x14ac:dyDescent="0.25">
      <c r="A1819" s="2" t="s">
        <v>38</v>
      </c>
      <c r="B1819" s="4">
        <v>50103040</v>
      </c>
      <c r="C1819" s="6">
        <v>80400</v>
      </c>
      <c r="D1819" s="6">
        <v>80400</v>
      </c>
      <c r="E1819" s="6">
        <v>34000</v>
      </c>
      <c r="F1819" s="6">
        <f t="shared" si="148"/>
        <v>0</v>
      </c>
      <c r="G1819" s="6">
        <f t="shared" si="148"/>
        <v>46400</v>
      </c>
    </row>
    <row r="1820" spans="1:7" x14ac:dyDescent="0.25">
      <c r="A1820" s="2" t="s">
        <v>96</v>
      </c>
      <c r="B1820" s="4">
        <v>50104990</v>
      </c>
      <c r="C1820" s="6">
        <v>335000</v>
      </c>
      <c r="D1820" s="6">
        <v>335000</v>
      </c>
      <c r="E1820" s="6">
        <v>0</v>
      </c>
      <c r="F1820" s="6">
        <f t="shared" si="148"/>
        <v>0</v>
      </c>
      <c r="G1820" s="6">
        <f t="shared" si="148"/>
        <v>335000</v>
      </c>
    </row>
    <row r="1821" spans="1:7" x14ac:dyDescent="0.25">
      <c r="B1821" s="4"/>
    </row>
    <row r="1822" spans="1:7" s="3" customFormat="1" x14ac:dyDescent="0.25">
      <c r="A1822" s="3" t="s">
        <v>40</v>
      </c>
      <c r="B1822" s="5">
        <v>200</v>
      </c>
      <c r="C1822" s="1">
        <v>36806500.109999999</v>
      </c>
      <c r="D1822" s="1">
        <v>33659040.109999999</v>
      </c>
      <c r="E1822" s="1">
        <v>11510444.439999999</v>
      </c>
      <c r="F1822" s="1">
        <f t="shared" si="148"/>
        <v>3147460</v>
      </c>
      <c r="G1822" s="1">
        <f t="shared" si="148"/>
        <v>22148595.670000002</v>
      </c>
    </row>
    <row r="1823" spans="1:7" s="3" customFormat="1" x14ac:dyDescent="0.25">
      <c r="A1823" s="3" t="s">
        <v>705</v>
      </c>
      <c r="B1823" s="5"/>
      <c r="C1823" s="1">
        <f>SUM(C1824:C1842)</f>
        <v>10277225.109999999</v>
      </c>
      <c r="D1823" s="1">
        <f t="shared" ref="D1823:G1823" si="149">SUM(D1824:D1842)</f>
        <v>7501805.1099999994</v>
      </c>
      <c r="E1823" s="1">
        <f t="shared" si="149"/>
        <v>4346105.66</v>
      </c>
      <c r="F1823" s="1">
        <f t="shared" si="149"/>
        <v>2775420.0000000005</v>
      </c>
      <c r="G1823" s="1">
        <f t="shared" si="149"/>
        <v>3155699.45</v>
      </c>
    </row>
    <row r="1824" spans="1:7" x14ac:dyDescent="0.25">
      <c r="A1824" s="2" t="s">
        <v>56</v>
      </c>
      <c r="B1824" s="4">
        <v>50201010</v>
      </c>
      <c r="C1824" s="6">
        <v>200000</v>
      </c>
      <c r="D1824" s="6">
        <v>200000</v>
      </c>
      <c r="E1824" s="6">
        <v>63980</v>
      </c>
      <c r="F1824" s="6">
        <f t="shared" si="148"/>
        <v>0</v>
      </c>
      <c r="G1824" s="6">
        <f t="shared" si="148"/>
        <v>136020</v>
      </c>
    </row>
    <row r="1825" spans="1:7" x14ac:dyDescent="0.25">
      <c r="A1825" s="2" t="s">
        <v>57</v>
      </c>
      <c r="B1825" s="4">
        <v>50202010</v>
      </c>
      <c r="C1825" s="6">
        <v>390000</v>
      </c>
      <c r="D1825" s="6">
        <v>390000</v>
      </c>
      <c r="E1825" s="6">
        <v>240850.48</v>
      </c>
      <c r="F1825" s="6">
        <f t="shared" si="148"/>
        <v>0</v>
      </c>
      <c r="G1825" s="6">
        <f t="shared" si="148"/>
        <v>149149.51999999999</v>
      </c>
    </row>
    <row r="1826" spans="1:7" x14ac:dyDescent="0.25">
      <c r="A1826" s="2" t="s">
        <v>58</v>
      </c>
      <c r="B1826" s="4">
        <v>50203010</v>
      </c>
      <c r="C1826" s="6">
        <v>145000</v>
      </c>
      <c r="D1826" s="6">
        <v>145000</v>
      </c>
      <c r="E1826" s="6">
        <v>140185</v>
      </c>
      <c r="F1826" s="6">
        <f t="shared" si="148"/>
        <v>0</v>
      </c>
      <c r="G1826" s="6">
        <f t="shared" si="148"/>
        <v>4815</v>
      </c>
    </row>
    <row r="1827" spans="1:7" x14ac:dyDescent="0.25">
      <c r="A1827" s="2" t="s">
        <v>74</v>
      </c>
      <c r="B1827" s="4">
        <v>50203090</v>
      </c>
      <c r="C1827" s="6">
        <v>4962810.1100000003</v>
      </c>
      <c r="D1827" s="6">
        <v>2187390.11</v>
      </c>
      <c r="E1827" s="6">
        <v>2000339.76</v>
      </c>
      <c r="F1827" s="6">
        <f t="shared" si="148"/>
        <v>2775420.0000000005</v>
      </c>
      <c r="G1827" s="6">
        <f t="shared" si="148"/>
        <v>187050.34999999986</v>
      </c>
    </row>
    <row r="1828" spans="1:7" x14ac:dyDescent="0.25">
      <c r="A1828" s="2" t="s">
        <v>61</v>
      </c>
      <c r="B1828" s="4">
        <v>50203210</v>
      </c>
      <c r="C1828" s="6">
        <v>100000</v>
      </c>
      <c r="D1828" s="6">
        <v>100000</v>
      </c>
      <c r="E1828" s="6">
        <v>94294</v>
      </c>
      <c r="F1828" s="6">
        <f t="shared" si="148"/>
        <v>0</v>
      </c>
      <c r="G1828" s="6">
        <f t="shared" si="148"/>
        <v>5706</v>
      </c>
    </row>
    <row r="1829" spans="1:7" x14ac:dyDescent="0.25">
      <c r="A1829" s="2" t="s">
        <v>113</v>
      </c>
      <c r="B1829" s="4">
        <v>50203220</v>
      </c>
      <c r="C1829" s="6">
        <v>50000</v>
      </c>
      <c r="D1829" s="6">
        <v>50000</v>
      </c>
      <c r="E1829" s="6">
        <v>48916</v>
      </c>
      <c r="F1829" s="6">
        <f t="shared" si="148"/>
        <v>0</v>
      </c>
      <c r="G1829" s="6">
        <f t="shared" si="148"/>
        <v>1084</v>
      </c>
    </row>
    <row r="1830" spans="1:7" x14ac:dyDescent="0.25">
      <c r="A1830" s="2" t="s">
        <v>62</v>
      </c>
      <c r="B1830" s="4">
        <v>50203990</v>
      </c>
      <c r="C1830" s="6">
        <v>90000</v>
      </c>
      <c r="D1830" s="6">
        <v>90000</v>
      </c>
      <c r="E1830" s="6">
        <v>63526</v>
      </c>
      <c r="F1830" s="6">
        <f t="shared" si="148"/>
        <v>0</v>
      </c>
      <c r="G1830" s="6">
        <f t="shared" si="148"/>
        <v>26474</v>
      </c>
    </row>
    <row r="1831" spans="1:7" x14ac:dyDescent="0.25">
      <c r="A1831" s="2" t="s">
        <v>63</v>
      </c>
      <c r="B1831" s="4">
        <v>50204010</v>
      </c>
      <c r="C1831" s="6">
        <v>15000</v>
      </c>
      <c r="D1831" s="6">
        <v>15000</v>
      </c>
      <c r="E1831" s="6">
        <v>8000</v>
      </c>
      <c r="F1831" s="6">
        <f t="shared" si="148"/>
        <v>0</v>
      </c>
      <c r="G1831" s="6">
        <f t="shared" si="148"/>
        <v>7000</v>
      </c>
    </row>
    <row r="1832" spans="1:7" x14ac:dyDescent="0.25">
      <c r="A1832" s="2" t="s">
        <v>159</v>
      </c>
      <c r="B1832" s="4">
        <v>50204020</v>
      </c>
      <c r="C1832" s="6">
        <f>913415+1000000</f>
        <v>1913415</v>
      </c>
      <c r="D1832" s="6">
        <f>913415+1000000</f>
        <v>1913415</v>
      </c>
      <c r="E1832" s="6">
        <f>458755.01+588471.16</f>
        <v>1047226.17</v>
      </c>
      <c r="F1832" s="6">
        <f t="shared" si="148"/>
        <v>0</v>
      </c>
      <c r="G1832" s="6">
        <f t="shared" si="148"/>
        <v>866188.83</v>
      </c>
    </row>
    <row r="1833" spans="1:7" x14ac:dyDescent="0.25">
      <c r="A1833" s="2" t="s">
        <v>134</v>
      </c>
      <c r="B1833" s="4">
        <v>50205020</v>
      </c>
      <c r="C1833" s="6">
        <v>114000</v>
      </c>
      <c r="D1833" s="6">
        <v>114000</v>
      </c>
      <c r="E1833" s="6">
        <v>33000</v>
      </c>
      <c r="F1833" s="6">
        <f t="shared" si="148"/>
        <v>0</v>
      </c>
      <c r="G1833" s="6">
        <f t="shared" si="148"/>
        <v>81000</v>
      </c>
    </row>
    <row r="1834" spans="1:7" x14ac:dyDescent="0.25">
      <c r="A1834" s="2" t="s">
        <v>104</v>
      </c>
      <c r="B1834" s="4">
        <v>50205030</v>
      </c>
      <c r="C1834" s="6">
        <v>72000</v>
      </c>
      <c r="D1834" s="6">
        <v>72000</v>
      </c>
      <c r="E1834" s="6">
        <v>21389</v>
      </c>
      <c r="F1834" s="6">
        <f t="shared" si="148"/>
        <v>0</v>
      </c>
      <c r="G1834" s="6">
        <f t="shared" si="148"/>
        <v>50611</v>
      </c>
    </row>
    <row r="1835" spans="1:7" x14ac:dyDescent="0.25">
      <c r="A1835" s="2" t="s">
        <v>66</v>
      </c>
      <c r="B1835" s="4">
        <v>50211990</v>
      </c>
      <c r="C1835" s="6">
        <v>10000</v>
      </c>
      <c r="D1835" s="6">
        <v>10000</v>
      </c>
      <c r="E1835" s="6">
        <v>0</v>
      </c>
      <c r="F1835" s="6">
        <f t="shared" si="148"/>
        <v>0</v>
      </c>
      <c r="G1835" s="6">
        <f t="shared" si="148"/>
        <v>10000</v>
      </c>
    </row>
    <row r="1836" spans="1:7" x14ac:dyDescent="0.25">
      <c r="A1836" s="2" t="s">
        <v>42</v>
      </c>
      <c r="B1836" s="4">
        <v>50212990</v>
      </c>
      <c r="C1836" s="6">
        <v>170000</v>
      </c>
      <c r="D1836" s="6">
        <v>170000</v>
      </c>
      <c r="E1836" s="6">
        <v>84026.2</v>
      </c>
      <c r="F1836" s="6">
        <f t="shared" si="148"/>
        <v>0</v>
      </c>
      <c r="G1836" s="6">
        <f t="shared" si="148"/>
        <v>85973.8</v>
      </c>
    </row>
    <row r="1837" spans="1:7" x14ac:dyDescent="0.25">
      <c r="A1837" s="2" t="s">
        <v>97</v>
      </c>
      <c r="B1837" s="4">
        <v>50213040</v>
      </c>
      <c r="C1837" s="6">
        <v>300000</v>
      </c>
      <c r="D1837" s="6">
        <v>300000</v>
      </c>
      <c r="E1837" s="6">
        <v>58518</v>
      </c>
      <c r="F1837" s="6">
        <f t="shared" si="148"/>
        <v>0</v>
      </c>
      <c r="G1837" s="6">
        <f t="shared" si="148"/>
        <v>241482</v>
      </c>
    </row>
    <row r="1838" spans="1:7" x14ac:dyDescent="0.25">
      <c r="A1838" s="2" t="s">
        <v>67</v>
      </c>
      <c r="B1838" s="4">
        <v>50213050</v>
      </c>
      <c r="C1838" s="6">
        <v>700000</v>
      </c>
      <c r="D1838" s="6">
        <v>700000</v>
      </c>
      <c r="E1838" s="6">
        <v>0</v>
      </c>
      <c r="F1838" s="6">
        <f t="shared" si="148"/>
        <v>0</v>
      </c>
      <c r="G1838" s="6">
        <f t="shared" si="148"/>
        <v>700000</v>
      </c>
    </row>
    <row r="1839" spans="1:7" x14ac:dyDescent="0.25">
      <c r="A1839" s="2" t="s">
        <v>51</v>
      </c>
      <c r="B1839" s="4">
        <v>50216020</v>
      </c>
      <c r="C1839" s="6">
        <v>5000</v>
      </c>
      <c r="D1839" s="6">
        <v>5000</v>
      </c>
      <c r="E1839" s="6">
        <v>0</v>
      </c>
      <c r="F1839" s="6">
        <f t="shared" si="148"/>
        <v>0</v>
      </c>
      <c r="G1839" s="6">
        <f t="shared" si="148"/>
        <v>5000</v>
      </c>
    </row>
    <row r="1840" spans="1:7" x14ac:dyDescent="0.25">
      <c r="A1840" s="2" t="s">
        <v>75</v>
      </c>
      <c r="B1840" s="4">
        <v>50299020</v>
      </c>
      <c r="C1840" s="6">
        <v>40000</v>
      </c>
      <c r="D1840" s="6">
        <v>40000</v>
      </c>
      <c r="E1840" s="6">
        <v>0</v>
      </c>
      <c r="F1840" s="6">
        <f t="shared" si="148"/>
        <v>0</v>
      </c>
      <c r="G1840" s="6">
        <f t="shared" si="148"/>
        <v>40000</v>
      </c>
    </row>
    <row r="1841" spans="1:7" x14ac:dyDescent="0.25">
      <c r="A1841" s="2" t="s">
        <v>76</v>
      </c>
      <c r="B1841" s="4">
        <v>50299030</v>
      </c>
      <c r="C1841" s="6">
        <v>500000</v>
      </c>
      <c r="D1841" s="6">
        <v>500000</v>
      </c>
      <c r="E1841" s="6">
        <v>434250</v>
      </c>
      <c r="F1841" s="6">
        <f t="shared" si="148"/>
        <v>0</v>
      </c>
      <c r="G1841" s="6">
        <f t="shared" si="148"/>
        <v>65750</v>
      </c>
    </row>
    <row r="1842" spans="1:7" x14ac:dyDescent="0.25">
      <c r="A1842" s="2" t="s">
        <v>87</v>
      </c>
      <c r="B1842" s="4">
        <v>50299990</v>
      </c>
      <c r="C1842" s="6">
        <v>500000</v>
      </c>
      <c r="D1842" s="6">
        <v>500000</v>
      </c>
      <c r="E1842" s="6">
        <v>7605.05</v>
      </c>
      <c r="F1842" s="6">
        <f>C1842-D1842</f>
        <v>0</v>
      </c>
      <c r="G1842" s="6">
        <f>D1842-E1842</f>
        <v>492394.95</v>
      </c>
    </row>
    <row r="1843" spans="1:7" x14ac:dyDescent="0.25">
      <c r="B1843" s="4"/>
    </row>
    <row r="1844" spans="1:7" x14ac:dyDescent="0.25">
      <c r="A1844" s="3" t="s">
        <v>728</v>
      </c>
      <c r="B1844" s="4"/>
      <c r="C1844" s="1">
        <f>SUM(C1845:C1849)</f>
        <v>965000</v>
      </c>
      <c r="D1844" s="1">
        <f t="shared" ref="D1844:G1844" si="150">SUM(D1845:D1849)</f>
        <v>965000</v>
      </c>
      <c r="E1844" s="1">
        <f t="shared" si="150"/>
        <v>368785.75</v>
      </c>
      <c r="F1844" s="1">
        <f t="shared" si="150"/>
        <v>0</v>
      </c>
      <c r="G1844" s="1">
        <f t="shared" si="150"/>
        <v>596214.25</v>
      </c>
    </row>
    <row r="1845" spans="1:7" x14ac:dyDescent="0.25">
      <c r="A1845" s="2" t="s">
        <v>56</v>
      </c>
      <c r="B1845" s="4">
        <v>50201010</v>
      </c>
      <c r="C1845" s="6">
        <v>30000</v>
      </c>
      <c r="D1845" s="6">
        <v>30000</v>
      </c>
      <c r="E1845" s="6">
        <v>0</v>
      </c>
      <c r="F1845" s="6">
        <f t="shared" si="148"/>
        <v>0</v>
      </c>
      <c r="G1845" s="6">
        <f t="shared" si="148"/>
        <v>30000</v>
      </c>
    </row>
    <row r="1846" spans="1:7" x14ac:dyDescent="0.25">
      <c r="A1846" s="2" t="s">
        <v>58</v>
      </c>
      <c r="B1846" s="4">
        <v>50203010</v>
      </c>
      <c r="C1846" s="6">
        <v>5000</v>
      </c>
      <c r="D1846" s="6">
        <v>5000</v>
      </c>
      <c r="E1846" s="6">
        <v>4580</v>
      </c>
      <c r="F1846" s="6">
        <f t="shared" si="148"/>
        <v>0</v>
      </c>
      <c r="G1846" s="6">
        <f t="shared" si="148"/>
        <v>420</v>
      </c>
    </row>
    <row r="1847" spans="1:7" x14ac:dyDescent="0.25">
      <c r="A1847" s="2" t="s">
        <v>62</v>
      </c>
      <c r="B1847" s="4">
        <v>50203990</v>
      </c>
      <c r="C1847" s="6">
        <v>15000</v>
      </c>
      <c r="D1847" s="6">
        <v>15000</v>
      </c>
      <c r="E1847" s="6">
        <v>14561</v>
      </c>
      <c r="F1847" s="6">
        <f t="shared" si="148"/>
        <v>0</v>
      </c>
      <c r="G1847" s="6">
        <f t="shared" si="148"/>
        <v>439</v>
      </c>
    </row>
    <row r="1848" spans="1:7" x14ac:dyDescent="0.25">
      <c r="A1848" s="2" t="s">
        <v>42</v>
      </c>
      <c r="B1848" s="4">
        <v>50212990</v>
      </c>
      <c r="C1848" s="6">
        <v>890000</v>
      </c>
      <c r="D1848" s="6">
        <v>890000</v>
      </c>
      <c r="E1848" s="6">
        <v>331154.75</v>
      </c>
      <c r="F1848" s="6">
        <f t="shared" si="148"/>
        <v>0</v>
      </c>
      <c r="G1848" s="6">
        <f t="shared" si="148"/>
        <v>558845.25</v>
      </c>
    </row>
    <row r="1849" spans="1:7" x14ac:dyDescent="0.25">
      <c r="A1849" s="2" t="s">
        <v>76</v>
      </c>
      <c r="B1849" s="4">
        <v>50299030</v>
      </c>
      <c r="C1849" s="6">
        <v>25000</v>
      </c>
      <c r="D1849" s="6">
        <v>25000</v>
      </c>
      <c r="E1849" s="6">
        <v>18490</v>
      </c>
      <c r="F1849" s="6">
        <f t="shared" si="148"/>
        <v>0</v>
      </c>
      <c r="G1849" s="6">
        <f t="shared" si="148"/>
        <v>6510</v>
      </c>
    </row>
    <row r="1850" spans="1:7" x14ac:dyDescent="0.25">
      <c r="B1850" s="4"/>
    </row>
    <row r="1851" spans="1:7" s="3" customFormat="1" x14ac:dyDescent="0.25">
      <c r="A1851" s="3" t="s">
        <v>405</v>
      </c>
      <c r="B1851" s="5" t="s">
        <v>10</v>
      </c>
      <c r="C1851" s="1">
        <v>200000</v>
      </c>
      <c r="D1851" s="1">
        <v>200000</v>
      </c>
      <c r="E1851" s="1">
        <v>184981.25</v>
      </c>
      <c r="F1851" s="1">
        <f t="shared" si="148"/>
        <v>0</v>
      </c>
      <c r="G1851" s="1">
        <f t="shared" si="148"/>
        <v>15018.75</v>
      </c>
    </row>
    <row r="1852" spans="1:7" x14ac:dyDescent="0.25">
      <c r="A1852" s="2" t="s">
        <v>56</v>
      </c>
      <c r="B1852" s="4">
        <v>50201010</v>
      </c>
      <c r="C1852" s="6">
        <v>20000</v>
      </c>
      <c r="D1852" s="6">
        <v>20000</v>
      </c>
      <c r="E1852" s="6">
        <v>18400</v>
      </c>
      <c r="F1852" s="6">
        <f t="shared" si="148"/>
        <v>0</v>
      </c>
      <c r="G1852" s="6">
        <f t="shared" si="148"/>
        <v>1600</v>
      </c>
    </row>
    <row r="1853" spans="1:7" x14ac:dyDescent="0.25">
      <c r="A1853" s="2" t="s">
        <v>57</v>
      </c>
      <c r="B1853" s="4">
        <v>50202010</v>
      </c>
      <c r="C1853" s="6">
        <v>30000</v>
      </c>
      <c r="D1853" s="6">
        <v>30000</v>
      </c>
      <c r="E1853" s="6">
        <v>29920</v>
      </c>
      <c r="F1853" s="6">
        <f t="shared" si="148"/>
        <v>0</v>
      </c>
      <c r="G1853" s="6">
        <f t="shared" si="148"/>
        <v>80</v>
      </c>
    </row>
    <row r="1854" spans="1:7" x14ac:dyDescent="0.25">
      <c r="A1854" s="2" t="s">
        <v>58</v>
      </c>
      <c r="B1854" s="4">
        <v>50203010</v>
      </c>
      <c r="C1854" s="6">
        <v>13500</v>
      </c>
      <c r="D1854" s="6">
        <v>13500</v>
      </c>
      <c r="E1854" s="6">
        <v>12529.25</v>
      </c>
      <c r="F1854" s="6">
        <f t="shared" si="148"/>
        <v>0</v>
      </c>
      <c r="G1854" s="6">
        <f t="shared" si="148"/>
        <v>970.75</v>
      </c>
    </row>
    <row r="1855" spans="1:7" x14ac:dyDescent="0.25">
      <c r="A1855" s="2" t="s">
        <v>406</v>
      </c>
      <c r="B1855" s="4">
        <v>50203100</v>
      </c>
      <c r="C1855" s="6">
        <v>70000</v>
      </c>
      <c r="D1855" s="6">
        <v>70000</v>
      </c>
      <c r="E1855" s="6">
        <v>63125</v>
      </c>
      <c r="F1855" s="6">
        <f t="shared" si="148"/>
        <v>0</v>
      </c>
      <c r="G1855" s="6">
        <f t="shared" si="148"/>
        <v>6875</v>
      </c>
    </row>
    <row r="1856" spans="1:7" x14ac:dyDescent="0.25">
      <c r="A1856" s="2" t="s">
        <v>62</v>
      </c>
      <c r="B1856" s="4">
        <v>50203990</v>
      </c>
      <c r="C1856" s="6">
        <v>31000</v>
      </c>
      <c r="D1856" s="6">
        <v>31000</v>
      </c>
      <c r="E1856" s="6">
        <v>27739</v>
      </c>
      <c r="F1856" s="6">
        <f t="shared" si="148"/>
        <v>0</v>
      </c>
      <c r="G1856" s="6">
        <f t="shared" si="148"/>
        <v>3261</v>
      </c>
    </row>
    <row r="1857" spans="1:7" x14ac:dyDescent="0.25">
      <c r="A1857" s="2" t="s">
        <v>75</v>
      </c>
      <c r="B1857" s="4">
        <v>50299020</v>
      </c>
      <c r="C1857" s="6">
        <v>5500</v>
      </c>
      <c r="D1857" s="6">
        <v>5500</v>
      </c>
      <c r="E1857" s="6">
        <v>3348</v>
      </c>
      <c r="F1857" s="6">
        <f t="shared" ref="F1857:G1929" si="151">C1857-D1857</f>
        <v>0</v>
      </c>
      <c r="G1857" s="6">
        <f t="shared" si="151"/>
        <v>2152</v>
      </c>
    </row>
    <row r="1858" spans="1:7" x14ac:dyDescent="0.25">
      <c r="A1858" s="2" t="s">
        <v>76</v>
      </c>
      <c r="B1858" s="4">
        <v>50299030</v>
      </c>
      <c r="C1858" s="6">
        <v>30000</v>
      </c>
      <c r="D1858" s="6">
        <v>30000</v>
      </c>
      <c r="E1858" s="6">
        <v>29920</v>
      </c>
      <c r="F1858" s="6">
        <f t="shared" si="151"/>
        <v>0</v>
      </c>
      <c r="G1858" s="6">
        <f t="shared" si="151"/>
        <v>80</v>
      </c>
    </row>
    <row r="1859" spans="1:7" x14ac:dyDescent="0.25">
      <c r="B1859" s="4"/>
    </row>
    <row r="1860" spans="1:7" s="3" customFormat="1" x14ac:dyDescent="0.25">
      <c r="A1860" s="3" t="s">
        <v>407</v>
      </c>
      <c r="B1860" s="5"/>
      <c r="C1860" s="1">
        <v>500000</v>
      </c>
      <c r="D1860" s="1">
        <v>322460</v>
      </c>
      <c r="E1860" s="1">
        <v>164146.04</v>
      </c>
      <c r="F1860" s="1">
        <f t="shared" si="151"/>
        <v>177540</v>
      </c>
      <c r="G1860" s="1">
        <f t="shared" si="151"/>
        <v>158313.96</v>
      </c>
    </row>
    <row r="1861" spans="1:7" x14ac:dyDescent="0.25">
      <c r="A1861" s="2" t="s">
        <v>56</v>
      </c>
      <c r="B1861" s="4">
        <v>50201010</v>
      </c>
      <c r="C1861" s="6">
        <v>5000</v>
      </c>
      <c r="D1861" s="6">
        <v>5000</v>
      </c>
      <c r="E1861" s="6">
        <v>5000</v>
      </c>
      <c r="F1861" s="6">
        <f t="shared" si="151"/>
        <v>0</v>
      </c>
      <c r="G1861" s="6">
        <f t="shared" si="151"/>
        <v>0</v>
      </c>
    </row>
    <row r="1862" spans="1:7" x14ac:dyDescent="0.25">
      <c r="A1862" s="2" t="s">
        <v>57</v>
      </c>
      <c r="B1862" s="4">
        <v>50202010</v>
      </c>
      <c r="C1862" s="6">
        <v>8000</v>
      </c>
      <c r="D1862" s="6">
        <v>8000</v>
      </c>
      <c r="E1862" s="6">
        <v>8000</v>
      </c>
      <c r="F1862" s="6">
        <f t="shared" si="151"/>
        <v>0</v>
      </c>
      <c r="G1862" s="6">
        <f t="shared" si="151"/>
        <v>0</v>
      </c>
    </row>
    <row r="1863" spans="1:7" x14ac:dyDescent="0.25">
      <c r="A1863" s="2" t="s">
        <v>58</v>
      </c>
      <c r="B1863" s="4">
        <v>50203010</v>
      </c>
      <c r="C1863" s="6">
        <v>5000</v>
      </c>
      <c r="D1863" s="6">
        <v>5000</v>
      </c>
      <c r="E1863" s="6">
        <v>3650</v>
      </c>
      <c r="F1863" s="6">
        <f t="shared" si="151"/>
        <v>0</v>
      </c>
      <c r="G1863" s="6">
        <f t="shared" si="151"/>
        <v>1350</v>
      </c>
    </row>
    <row r="1864" spans="1:7" x14ac:dyDescent="0.25">
      <c r="A1864" s="2" t="s">
        <v>406</v>
      </c>
      <c r="B1864" s="4">
        <v>50203100</v>
      </c>
      <c r="C1864" s="6">
        <v>30000</v>
      </c>
      <c r="D1864" s="6">
        <v>30000</v>
      </c>
      <c r="E1864" s="6">
        <v>14095</v>
      </c>
      <c r="F1864" s="6">
        <f t="shared" si="151"/>
        <v>0</v>
      </c>
      <c r="G1864" s="6">
        <f t="shared" si="151"/>
        <v>15905</v>
      </c>
    </row>
    <row r="1865" spans="1:7" x14ac:dyDescent="0.25">
      <c r="A1865" s="2" t="s">
        <v>61</v>
      </c>
      <c r="B1865" s="4">
        <v>50203210</v>
      </c>
      <c r="C1865" s="6">
        <v>16920</v>
      </c>
      <c r="D1865" s="6">
        <v>16920</v>
      </c>
      <c r="E1865" s="6">
        <v>0</v>
      </c>
      <c r="F1865" s="6">
        <f t="shared" si="151"/>
        <v>0</v>
      </c>
      <c r="G1865" s="6">
        <f t="shared" si="151"/>
        <v>16920</v>
      </c>
    </row>
    <row r="1866" spans="1:7" x14ac:dyDescent="0.25">
      <c r="A1866" s="2" t="s">
        <v>66</v>
      </c>
      <c r="B1866" s="4">
        <v>50211990</v>
      </c>
      <c r="C1866" s="6">
        <v>5000</v>
      </c>
      <c r="D1866" s="6">
        <v>5000</v>
      </c>
      <c r="E1866" s="6">
        <v>0</v>
      </c>
      <c r="F1866" s="6">
        <f t="shared" si="151"/>
        <v>0</v>
      </c>
      <c r="G1866" s="6">
        <f t="shared" si="151"/>
        <v>5000</v>
      </c>
    </row>
    <row r="1867" spans="1:7" x14ac:dyDescent="0.25">
      <c r="A1867" s="2" t="s">
        <v>42</v>
      </c>
      <c r="B1867" s="4">
        <v>50212990</v>
      </c>
      <c r="C1867" s="6">
        <v>355080</v>
      </c>
      <c r="D1867" s="6">
        <v>177540</v>
      </c>
      <c r="E1867" s="6">
        <v>84401.04</v>
      </c>
      <c r="F1867" s="6">
        <f t="shared" si="151"/>
        <v>177540</v>
      </c>
      <c r="G1867" s="6">
        <f t="shared" si="151"/>
        <v>93138.96</v>
      </c>
    </row>
    <row r="1868" spans="1:7" x14ac:dyDescent="0.25">
      <c r="A1868" s="2" t="s">
        <v>75</v>
      </c>
      <c r="B1868" s="4">
        <v>50299020</v>
      </c>
      <c r="C1868" s="6">
        <v>5000</v>
      </c>
      <c r="D1868" s="6">
        <v>5000</v>
      </c>
      <c r="E1868" s="6">
        <v>0</v>
      </c>
      <c r="F1868" s="6">
        <f t="shared" si="151"/>
        <v>0</v>
      </c>
      <c r="G1868" s="6">
        <f t="shared" si="151"/>
        <v>5000</v>
      </c>
    </row>
    <row r="1869" spans="1:7" x14ac:dyDescent="0.25">
      <c r="A1869" s="2" t="s">
        <v>76</v>
      </c>
      <c r="B1869" s="4">
        <v>50299030</v>
      </c>
      <c r="C1869" s="6">
        <v>45000</v>
      </c>
      <c r="D1869" s="6">
        <v>45000</v>
      </c>
      <c r="E1869" s="6">
        <v>24000</v>
      </c>
      <c r="F1869" s="6">
        <f t="shared" si="151"/>
        <v>0</v>
      </c>
      <c r="G1869" s="6">
        <f t="shared" si="151"/>
        <v>21000</v>
      </c>
    </row>
    <row r="1870" spans="1:7" x14ac:dyDescent="0.25">
      <c r="A1870" s="2" t="s">
        <v>69</v>
      </c>
      <c r="B1870" s="4">
        <v>50299060</v>
      </c>
      <c r="C1870" s="6">
        <v>25000</v>
      </c>
      <c r="D1870" s="6">
        <v>25000</v>
      </c>
      <c r="E1870" s="6">
        <v>25000</v>
      </c>
      <c r="F1870" s="6">
        <f t="shared" si="151"/>
        <v>0</v>
      </c>
      <c r="G1870" s="6">
        <f t="shared" si="151"/>
        <v>0</v>
      </c>
    </row>
    <row r="1871" spans="1:7" x14ac:dyDescent="0.25">
      <c r="B1871" s="4"/>
    </row>
    <row r="1872" spans="1:7" s="3" customFormat="1" x14ac:dyDescent="0.25">
      <c r="A1872" s="3" t="s">
        <v>408</v>
      </c>
      <c r="B1872" s="5" t="s">
        <v>10</v>
      </c>
      <c r="C1872" s="1">
        <v>500000</v>
      </c>
      <c r="D1872" s="1">
        <v>500000</v>
      </c>
      <c r="E1872" s="1">
        <v>296000</v>
      </c>
      <c r="F1872" s="1">
        <f t="shared" si="151"/>
        <v>0</v>
      </c>
      <c r="G1872" s="1">
        <f t="shared" si="151"/>
        <v>204000</v>
      </c>
    </row>
    <row r="1873" spans="1:7" x14ac:dyDescent="0.25">
      <c r="A1873" s="2" t="s">
        <v>56</v>
      </c>
      <c r="B1873" s="4">
        <v>50201010</v>
      </c>
      <c r="C1873" s="6">
        <v>100000</v>
      </c>
      <c r="D1873" s="6">
        <v>100000</v>
      </c>
      <c r="E1873" s="6">
        <v>17560</v>
      </c>
      <c r="F1873" s="6">
        <f t="shared" si="151"/>
        <v>0</v>
      </c>
      <c r="G1873" s="6">
        <f t="shared" si="151"/>
        <v>82440</v>
      </c>
    </row>
    <row r="1874" spans="1:7" x14ac:dyDescent="0.25">
      <c r="A1874" s="2" t="s">
        <v>57</v>
      </c>
      <c r="B1874" s="4">
        <v>50202010</v>
      </c>
      <c r="C1874" s="6">
        <v>50000</v>
      </c>
      <c r="D1874" s="6">
        <v>50000</v>
      </c>
      <c r="E1874" s="6">
        <v>49925</v>
      </c>
      <c r="F1874" s="6">
        <f t="shared" si="151"/>
        <v>0</v>
      </c>
      <c r="G1874" s="6">
        <f t="shared" si="151"/>
        <v>75</v>
      </c>
    </row>
    <row r="1875" spans="1:7" x14ac:dyDescent="0.25">
      <c r="A1875" s="2" t="s">
        <v>62</v>
      </c>
      <c r="B1875" s="4">
        <v>50203990</v>
      </c>
      <c r="C1875" s="6">
        <v>78000</v>
      </c>
      <c r="D1875" s="6">
        <v>78000</v>
      </c>
      <c r="E1875" s="6">
        <v>74635</v>
      </c>
      <c r="F1875" s="6">
        <f t="shared" si="151"/>
        <v>0</v>
      </c>
      <c r="G1875" s="6">
        <f t="shared" si="151"/>
        <v>3365</v>
      </c>
    </row>
    <row r="1876" spans="1:7" x14ac:dyDescent="0.25">
      <c r="A1876" s="2" t="s">
        <v>409</v>
      </c>
      <c r="B1876" s="4">
        <v>50213030</v>
      </c>
      <c r="C1876" s="6">
        <v>100000</v>
      </c>
      <c r="D1876" s="6">
        <v>100000</v>
      </c>
      <c r="E1876" s="6">
        <v>27315</v>
      </c>
      <c r="F1876" s="6">
        <f t="shared" si="151"/>
        <v>0</v>
      </c>
      <c r="G1876" s="6">
        <f t="shared" si="151"/>
        <v>72685</v>
      </c>
    </row>
    <row r="1877" spans="1:7" x14ac:dyDescent="0.25">
      <c r="A1877" s="2" t="s">
        <v>67</v>
      </c>
      <c r="B1877" s="4">
        <v>50213050</v>
      </c>
      <c r="C1877" s="6">
        <v>70000</v>
      </c>
      <c r="D1877" s="6">
        <v>70000</v>
      </c>
      <c r="E1877" s="6">
        <v>26615</v>
      </c>
      <c r="F1877" s="6">
        <f t="shared" si="151"/>
        <v>0</v>
      </c>
      <c r="G1877" s="6">
        <f t="shared" si="151"/>
        <v>43385</v>
      </c>
    </row>
    <row r="1878" spans="1:7" x14ac:dyDescent="0.25">
      <c r="A1878" s="2" t="s">
        <v>75</v>
      </c>
      <c r="B1878" s="4">
        <v>50299020</v>
      </c>
      <c r="C1878" s="6">
        <v>2000</v>
      </c>
      <c r="D1878" s="6">
        <v>2000</v>
      </c>
      <c r="E1878" s="6">
        <v>0</v>
      </c>
      <c r="F1878" s="6">
        <f t="shared" si="151"/>
        <v>0</v>
      </c>
      <c r="G1878" s="6">
        <f t="shared" si="151"/>
        <v>2000</v>
      </c>
    </row>
    <row r="1879" spans="1:7" x14ac:dyDescent="0.25">
      <c r="A1879" s="2" t="s">
        <v>76</v>
      </c>
      <c r="B1879" s="4">
        <v>50299030</v>
      </c>
      <c r="C1879" s="6">
        <v>100000</v>
      </c>
      <c r="D1879" s="6">
        <v>100000</v>
      </c>
      <c r="E1879" s="6">
        <v>99950</v>
      </c>
      <c r="F1879" s="6">
        <f t="shared" si="151"/>
        <v>0</v>
      </c>
      <c r="G1879" s="6">
        <f t="shared" si="151"/>
        <v>50</v>
      </c>
    </row>
    <row r="1880" spans="1:7" x14ac:dyDescent="0.25">
      <c r="B1880" s="4"/>
    </row>
    <row r="1881" spans="1:7" s="3" customFormat="1" x14ac:dyDescent="0.25">
      <c r="A1881" s="3" t="s">
        <v>410</v>
      </c>
      <c r="B1881" s="5" t="s">
        <v>10</v>
      </c>
      <c r="C1881" s="1">
        <v>396100</v>
      </c>
      <c r="D1881" s="1">
        <v>303600</v>
      </c>
      <c r="E1881" s="1">
        <v>175995</v>
      </c>
      <c r="F1881" s="1">
        <f t="shared" si="151"/>
        <v>92500</v>
      </c>
      <c r="G1881" s="1">
        <f t="shared" si="151"/>
        <v>127605</v>
      </c>
    </row>
    <row r="1882" spans="1:7" x14ac:dyDescent="0.25">
      <c r="A1882" s="2" t="s">
        <v>56</v>
      </c>
      <c r="B1882" s="4">
        <v>50201010</v>
      </c>
      <c r="C1882" s="6">
        <v>30000</v>
      </c>
      <c r="D1882" s="6">
        <v>30000</v>
      </c>
      <c r="E1882" s="6">
        <v>0</v>
      </c>
      <c r="F1882" s="6">
        <f t="shared" si="151"/>
        <v>0</v>
      </c>
      <c r="G1882" s="6">
        <f t="shared" si="151"/>
        <v>30000</v>
      </c>
    </row>
    <row r="1883" spans="1:7" x14ac:dyDescent="0.25">
      <c r="A1883" s="2" t="s">
        <v>57</v>
      </c>
      <c r="B1883" s="4">
        <v>50202010</v>
      </c>
      <c r="C1883" s="6">
        <v>27840</v>
      </c>
      <c r="D1883" s="6">
        <v>27840</v>
      </c>
      <c r="E1883" s="6">
        <v>27830</v>
      </c>
      <c r="F1883" s="6">
        <f t="shared" si="151"/>
        <v>0</v>
      </c>
      <c r="G1883" s="6">
        <f t="shared" si="151"/>
        <v>10</v>
      </c>
    </row>
    <row r="1884" spans="1:7" x14ac:dyDescent="0.25">
      <c r="A1884" s="2" t="s">
        <v>61</v>
      </c>
      <c r="B1884" s="4">
        <v>50203210</v>
      </c>
      <c r="C1884" s="6">
        <v>17325</v>
      </c>
      <c r="D1884" s="6">
        <v>17325</v>
      </c>
      <c r="E1884" s="6">
        <v>0</v>
      </c>
      <c r="F1884" s="6">
        <f t="shared" si="151"/>
        <v>0</v>
      </c>
      <c r="G1884" s="6">
        <f t="shared" si="151"/>
        <v>17325</v>
      </c>
    </row>
    <row r="1885" spans="1:7" x14ac:dyDescent="0.25">
      <c r="A1885" s="2" t="s">
        <v>62</v>
      </c>
      <c r="B1885" s="4">
        <v>50203990</v>
      </c>
      <c r="C1885" s="6">
        <v>17675</v>
      </c>
      <c r="D1885" s="6">
        <v>17675</v>
      </c>
      <c r="E1885" s="6">
        <v>0</v>
      </c>
      <c r="F1885" s="6">
        <f t="shared" si="151"/>
        <v>0</v>
      </c>
      <c r="G1885" s="6">
        <f t="shared" si="151"/>
        <v>17675</v>
      </c>
    </row>
    <row r="1886" spans="1:7" x14ac:dyDescent="0.25">
      <c r="A1886" s="2" t="s">
        <v>66</v>
      </c>
      <c r="B1886" s="4">
        <v>50211990</v>
      </c>
      <c r="C1886" s="6">
        <v>10000</v>
      </c>
      <c r="D1886" s="6">
        <v>10000</v>
      </c>
      <c r="E1886" s="6">
        <v>0</v>
      </c>
      <c r="F1886" s="6">
        <f t="shared" si="151"/>
        <v>0</v>
      </c>
      <c r="G1886" s="6">
        <f t="shared" si="151"/>
        <v>10000</v>
      </c>
    </row>
    <row r="1887" spans="1:7" x14ac:dyDescent="0.25">
      <c r="A1887" s="2" t="s">
        <v>75</v>
      </c>
      <c r="B1887" s="4">
        <v>50299020</v>
      </c>
      <c r="C1887" s="6">
        <v>35000</v>
      </c>
      <c r="D1887" s="6">
        <v>35000</v>
      </c>
      <c r="E1887" s="6">
        <v>0</v>
      </c>
      <c r="F1887" s="6">
        <f t="shared" si="151"/>
        <v>0</v>
      </c>
      <c r="G1887" s="6">
        <f t="shared" si="151"/>
        <v>35000</v>
      </c>
    </row>
    <row r="1888" spans="1:7" x14ac:dyDescent="0.25">
      <c r="A1888" s="2" t="s">
        <v>76</v>
      </c>
      <c r="B1888" s="4">
        <v>50299030</v>
      </c>
      <c r="C1888" s="6">
        <v>106260</v>
      </c>
      <c r="D1888" s="6">
        <v>106260</v>
      </c>
      <c r="E1888" s="6">
        <v>106165</v>
      </c>
      <c r="F1888" s="6">
        <f t="shared" si="151"/>
        <v>0</v>
      </c>
      <c r="G1888" s="6">
        <f t="shared" si="151"/>
        <v>95</v>
      </c>
    </row>
    <row r="1889" spans="1:7" x14ac:dyDescent="0.25">
      <c r="A1889" s="2" t="s">
        <v>77</v>
      </c>
      <c r="B1889" s="4">
        <v>50299080</v>
      </c>
      <c r="C1889" s="6">
        <v>152000</v>
      </c>
      <c r="D1889" s="6">
        <v>59500</v>
      </c>
      <c r="E1889" s="6">
        <v>42000</v>
      </c>
      <c r="F1889" s="6">
        <f t="shared" si="151"/>
        <v>92500</v>
      </c>
      <c r="G1889" s="6">
        <f t="shared" si="151"/>
        <v>17500</v>
      </c>
    </row>
    <row r="1890" spans="1:7" x14ac:dyDescent="0.25">
      <c r="B1890" s="4"/>
    </row>
    <row r="1891" spans="1:7" s="3" customFormat="1" x14ac:dyDescent="0.25">
      <c r="A1891" s="3" t="s">
        <v>411</v>
      </c>
      <c r="B1891" s="5" t="s">
        <v>10</v>
      </c>
      <c r="C1891" s="1">
        <v>200000</v>
      </c>
      <c r="D1891" s="1">
        <v>200000</v>
      </c>
      <c r="E1891" s="1">
        <v>34459</v>
      </c>
      <c r="F1891" s="1">
        <f t="shared" si="151"/>
        <v>0</v>
      </c>
      <c r="G1891" s="1">
        <f t="shared" si="151"/>
        <v>165541</v>
      </c>
    </row>
    <row r="1892" spans="1:7" x14ac:dyDescent="0.25">
      <c r="A1892" s="2" t="s">
        <v>57</v>
      </c>
      <c r="B1892" s="4">
        <v>50202010</v>
      </c>
      <c r="C1892" s="6">
        <v>10000</v>
      </c>
      <c r="D1892" s="6">
        <v>10000</v>
      </c>
      <c r="E1892" s="6">
        <v>9549</v>
      </c>
      <c r="F1892" s="6">
        <f t="shared" si="151"/>
        <v>0</v>
      </c>
      <c r="G1892" s="6">
        <f t="shared" si="151"/>
        <v>451</v>
      </c>
    </row>
    <row r="1893" spans="1:7" x14ac:dyDescent="0.25">
      <c r="A1893" s="2" t="s">
        <v>62</v>
      </c>
      <c r="B1893" s="4">
        <v>50203990</v>
      </c>
      <c r="C1893" s="6">
        <v>10000</v>
      </c>
      <c r="D1893" s="6">
        <v>10000</v>
      </c>
      <c r="E1893" s="6">
        <v>0</v>
      </c>
      <c r="F1893" s="6">
        <f t="shared" si="151"/>
        <v>0</v>
      </c>
      <c r="G1893" s="6">
        <f t="shared" si="151"/>
        <v>10000</v>
      </c>
    </row>
    <row r="1894" spans="1:7" x14ac:dyDescent="0.25">
      <c r="A1894" s="2" t="s">
        <v>67</v>
      </c>
      <c r="B1894" s="4">
        <v>50213050</v>
      </c>
      <c r="C1894" s="6">
        <v>150000</v>
      </c>
      <c r="D1894" s="6">
        <v>150000</v>
      </c>
      <c r="E1894" s="6">
        <v>0</v>
      </c>
      <c r="F1894" s="6">
        <f t="shared" si="151"/>
        <v>0</v>
      </c>
      <c r="G1894" s="6">
        <f t="shared" si="151"/>
        <v>150000</v>
      </c>
    </row>
    <row r="1895" spans="1:7" x14ac:dyDescent="0.25">
      <c r="A1895" s="2" t="s">
        <v>75</v>
      </c>
      <c r="B1895" s="4">
        <v>50299020</v>
      </c>
      <c r="C1895" s="6">
        <v>5000</v>
      </c>
      <c r="D1895" s="6">
        <v>5000</v>
      </c>
      <c r="E1895" s="6">
        <v>0</v>
      </c>
      <c r="F1895" s="6">
        <f t="shared" si="151"/>
        <v>0</v>
      </c>
      <c r="G1895" s="6">
        <f t="shared" si="151"/>
        <v>5000</v>
      </c>
    </row>
    <row r="1896" spans="1:7" x14ac:dyDescent="0.25">
      <c r="A1896" s="2" t="s">
        <v>76</v>
      </c>
      <c r="B1896" s="4">
        <v>50299030</v>
      </c>
      <c r="C1896" s="6">
        <v>25000</v>
      </c>
      <c r="D1896" s="6">
        <v>25000</v>
      </c>
      <c r="E1896" s="6">
        <v>24910</v>
      </c>
      <c r="F1896" s="6">
        <f t="shared" si="151"/>
        <v>0</v>
      </c>
      <c r="G1896" s="6">
        <f t="shared" si="151"/>
        <v>90</v>
      </c>
    </row>
    <row r="1897" spans="1:7" x14ac:dyDescent="0.25">
      <c r="B1897" s="4"/>
    </row>
    <row r="1898" spans="1:7" s="3" customFormat="1" x14ac:dyDescent="0.25">
      <c r="A1898" s="3" t="s">
        <v>412</v>
      </c>
      <c r="B1898" s="5"/>
      <c r="C1898" s="1">
        <v>170000</v>
      </c>
      <c r="D1898" s="1">
        <v>160000</v>
      </c>
      <c r="E1898" s="1">
        <v>97450</v>
      </c>
      <c r="F1898" s="1">
        <f t="shared" si="151"/>
        <v>10000</v>
      </c>
      <c r="G1898" s="1">
        <f t="shared" si="151"/>
        <v>62550</v>
      </c>
    </row>
    <row r="1899" spans="1:7" x14ac:dyDescent="0.25">
      <c r="A1899" s="2" t="s">
        <v>56</v>
      </c>
      <c r="B1899" s="4">
        <v>50201010</v>
      </c>
      <c r="C1899" s="6">
        <v>20000</v>
      </c>
      <c r="D1899" s="6">
        <v>10000</v>
      </c>
      <c r="E1899" s="6">
        <v>9560</v>
      </c>
      <c r="F1899" s="6">
        <f t="shared" si="151"/>
        <v>10000</v>
      </c>
      <c r="G1899" s="6">
        <f t="shared" si="151"/>
        <v>440</v>
      </c>
    </row>
    <row r="1900" spans="1:7" x14ac:dyDescent="0.25">
      <c r="A1900" s="2" t="s">
        <v>406</v>
      </c>
      <c r="B1900" s="4">
        <v>50203100</v>
      </c>
      <c r="C1900" s="6">
        <v>70000</v>
      </c>
      <c r="D1900" s="6">
        <v>70000</v>
      </c>
      <c r="E1900" s="6">
        <v>69090</v>
      </c>
      <c r="F1900" s="6">
        <f t="shared" si="151"/>
        <v>0</v>
      </c>
      <c r="G1900" s="6">
        <f t="shared" si="151"/>
        <v>910</v>
      </c>
    </row>
    <row r="1901" spans="1:7" x14ac:dyDescent="0.25">
      <c r="A1901" s="2" t="s">
        <v>61</v>
      </c>
      <c r="B1901" s="4">
        <v>50203210</v>
      </c>
      <c r="C1901" s="6">
        <v>30000</v>
      </c>
      <c r="D1901" s="6">
        <v>30000</v>
      </c>
      <c r="E1901" s="6">
        <v>18800</v>
      </c>
      <c r="F1901" s="6">
        <f t="shared" si="151"/>
        <v>0</v>
      </c>
      <c r="G1901" s="6">
        <f t="shared" si="151"/>
        <v>11200</v>
      </c>
    </row>
    <row r="1902" spans="1:7" x14ac:dyDescent="0.25">
      <c r="A1902" s="2" t="s">
        <v>76</v>
      </c>
      <c r="B1902" s="4">
        <v>50299030</v>
      </c>
      <c r="C1902" s="6">
        <v>50000</v>
      </c>
      <c r="D1902" s="6">
        <v>50000</v>
      </c>
      <c r="E1902" s="6">
        <v>0</v>
      </c>
      <c r="F1902" s="6">
        <f t="shared" si="151"/>
        <v>0</v>
      </c>
      <c r="G1902" s="6">
        <f t="shared" si="151"/>
        <v>50000</v>
      </c>
    </row>
    <row r="1903" spans="1:7" x14ac:dyDescent="0.25">
      <c r="B1903" s="4"/>
    </row>
    <row r="1904" spans="1:7" s="3" customFormat="1" x14ac:dyDescent="0.25">
      <c r="A1904" s="3" t="s">
        <v>413</v>
      </c>
      <c r="B1904" s="5"/>
      <c r="C1904" s="1">
        <v>1500000</v>
      </c>
      <c r="D1904" s="1">
        <v>1500000</v>
      </c>
      <c r="E1904" s="1">
        <v>554269.14</v>
      </c>
      <c r="F1904" s="1">
        <f t="shared" si="151"/>
        <v>0</v>
      </c>
      <c r="G1904" s="1">
        <f t="shared" si="151"/>
        <v>945730.86</v>
      </c>
    </row>
    <row r="1905" spans="1:7" x14ac:dyDescent="0.25">
      <c r="A1905" s="2" t="s">
        <v>58</v>
      </c>
      <c r="B1905" s="4">
        <v>50203010</v>
      </c>
      <c r="C1905" s="6">
        <v>16680</v>
      </c>
      <c r="D1905" s="6">
        <v>16680</v>
      </c>
      <c r="E1905" s="6">
        <v>16150</v>
      </c>
      <c r="F1905" s="6">
        <f t="shared" si="151"/>
        <v>0</v>
      </c>
      <c r="G1905" s="6">
        <f t="shared" si="151"/>
        <v>530</v>
      </c>
    </row>
    <row r="1906" spans="1:7" x14ac:dyDescent="0.25">
      <c r="A1906" s="2" t="s">
        <v>74</v>
      </c>
      <c r="B1906" s="4">
        <v>50203090</v>
      </c>
      <c r="C1906" s="6">
        <v>25000</v>
      </c>
      <c r="D1906" s="6">
        <v>25000</v>
      </c>
      <c r="E1906" s="6">
        <v>0</v>
      </c>
      <c r="F1906" s="6">
        <f t="shared" si="151"/>
        <v>0</v>
      </c>
      <c r="G1906" s="6">
        <f t="shared" si="151"/>
        <v>25000</v>
      </c>
    </row>
    <row r="1907" spans="1:7" x14ac:dyDescent="0.25">
      <c r="A1907" s="2" t="s">
        <v>406</v>
      </c>
      <c r="B1907" s="4">
        <v>50203100</v>
      </c>
      <c r="C1907" s="6">
        <v>298792</v>
      </c>
      <c r="D1907" s="6">
        <v>298792</v>
      </c>
      <c r="E1907" s="6">
        <v>81120</v>
      </c>
      <c r="F1907" s="6">
        <f t="shared" si="151"/>
        <v>0</v>
      </c>
      <c r="G1907" s="6">
        <f t="shared" si="151"/>
        <v>217672</v>
      </c>
    </row>
    <row r="1908" spans="1:7" x14ac:dyDescent="0.25">
      <c r="A1908" s="2" t="s">
        <v>61</v>
      </c>
      <c r="B1908" s="4">
        <v>50203210</v>
      </c>
      <c r="C1908" s="6">
        <v>50000</v>
      </c>
      <c r="D1908" s="6">
        <v>50000</v>
      </c>
      <c r="E1908" s="6">
        <v>23440</v>
      </c>
      <c r="F1908" s="6">
        <f t="shared" si="151"/>
        <v>0</v>
      </c>
      <c r="G1908" s="6">
        <f t="shared" si="151"/>
        <v>26560</v>
      </c>
    </row>
    <row r="1909" spans="1:7" x14ac:dyDescent="0.25">
      <c r="A1909" s="2" t="s">
        <v>62</v>
      </c>
      <c r="B1909" s="4">
        <v>50203990</v>
      </c>
      <c r="C1909" s="6">
        <v>20000</v>
      </c>
      <c r="D1909" s="6">
        <v>20000</v>
      </c>
      <c r="E1909" s="6">
        <v>19284</v>
      </c>
      <c r="F1909" s="6">
        <f t="shared" si="151"/>
        <v>0</v>
      </c>
      <c r="G1909" s="6">
        <f t="shared" si="151"/>
        <v>716</v>
      </c>
    </row>
    <row r="1910" spans="1:7" x14ac:dyDescent="0.25">
      <c r="A1910" s="2" t="s">
        <v>42</v>
      </c>
      <c r="B1910" s="4">
        <v>50212990</v>
      </c>
      <c r="C1910" s="6">
        <v>1023528</v>
      </c>
      <c r="D1910" s="6">
        <v>1023528</v>
      </c>
      <c r="E1910" s="6">
        <v>399875.14</v>
      </c>
      <c r="F1910" s="6">
        <f t="shared" si="151"/>
        <v>0</v>
      </c>
      <c r="G1910" s="6">
        <f t="shared" si="151"/>
        <v>623652.86</v>
      </c>
    </row>
    <row r="1911" spans="1:7" x14ac:dyDescent="0.25">
      <c r="A1911" s="2" t="s">
        <v>76</v>
      </c>
      <c r="B1911" s="4">
        <v>50299030</v>
      </c>
      <c r="C1911" s="6">
        <v>66000</v>
      </c>
      <c r="D1911" s="6">
        <v>66000</v>
      </c>
      <c r="E1911" s="6">
        <v>14400</v>
      </c>
      <c r="F1911" s="6">
        <f t="shared" si="151"/>
        <v>0</v>
      </c>
      <c r="G1911" s="6">
        <f t="shared" si="151"/>
        <v>51600</v>
      </c>
    </row>
    <row r="1912" spans="1:7" x14ac:dyDescent="0.25">
      <c r="B1912" s="4"/>
    </row>
    <row r="1913" spans="1:7" s="3" customFormat="1" x14ac:dyDescent="0.25">
      <c r="A1913" s="3" t="s">
        <v>414</v>
      </c>
      <c r="B1913" s="5" t="s">
        <v>10</v>
      </c>
      <c r="C1913" s="1">
        <v>200000</v>
      </c>
      <c r="D1913" s="1">
        <v>200000</v>
      </c>
      <c r="E1913" s="1">
        <v>200000</v>
      </c>
      <c r="F1913" s="1">
        <f t="shared" si="151"/>
        <v>0</v>
      </c>
      <c r="G1913" s="1">
        <f t="shared" si="151"/>
        <v>0</v>
      </c>
    </row>
    <row r="1914" spans="1:7" x14ac:dyDescent="0.25">
      <c r="A1914" s="2" t="s">
        <v>77</v>
      </c>
      <c r="B1914" s="4">
        <v>50299080</v>
      </c>
      <c r="C1914" s="6">
        <v>200000</v>
      </c>
      <c r="D1914" s="6">
        <v>200000</v>
      </c>
      <c r="E1914" s="6">
        <v>200000</v>
      </c>
      <c r="F1914" s="6">
        <f t="shared" si="151"/>
        <v>0</v>
      </c>
      <c r="G1914" s="6">
        <f t="shared" si="151"/>
        <v>0</v>
      </c>
    </row>
    <row r="1915" spans="1:7" x14ac:dyDescent="0.25">
      <c r="B1915" s="4"/>
    </row>
    <row r="1916" spans="1:7" s="3" customFormat="1" x14ac:dyDescent="0.25">
      <c r="A1916" s="3" t="s">
        <v>415</v>
      </c>
      <c r="B1916" s="5" t="s">
        <v>10</v>
      </c>
      <c r="C1916" s="1">
        <v>600000</v>
      </c>
      <c r="D1916" s="1">
        <v>588000</v>
      </c>
      <c r="E1916" s="1">
        <v>440230</v>
      </c>
      <c r="F1916" s="1">
        <f t="shared" si="151"/>
        <v>12000</v>
      </c>
      <c r="G1916" s="1">
        <f t="shared" si="151"/>
        <v>147770</v>
      </c>
    </row>
    <row r="1917" spans="1:7" x14ac:dyDescent="0.25">
      <c r="A1917" s="2" t="s">
        <v>56</v>
      </c>
      <c r="B1917" s="4">
        <v>50201010</v>
      </c>
      <c r="C1917" s="6">
        <v>50000</v>
      </c>
      <c r="D1917" s="6">
        <v>50000</v>
      </c>
      <c r="E1917" s="6">
        <v>22460</v>
      </c>
      <c r="F1917" s="6">
        <f t="shared" si="151"/>
        <v>0</v>
      </c>
      <c r="G1917" s="6">
        <f t="shared" si="151"/>
        <v>27540</v>
      </c>
    </row>
    <row r="1918" spans="1:7" x14ac:dyDescent="0.25">
      <c r="A1918" s="2" t="s">
        <v>57</v>
      </c>
      <c r="B1918" s="4">
        <v>50202010</v>
      </c>
      <c r="C1918" s="6">
        <v>249200</v>
      </c>
      <c r="D1918" s="6">
        <v>249200</v>
      </c>
      <c r="E1918" s="6">
        <v>206050</v>
      </c>
      <c r="F1918" s="6">
        <f t="shared" si="151"/>
        <v>0</v>
      </c>
      <c r="G1918" s="6">
        <f t="shared" si="151"/>
        <v>43150</v>
      </c>
    </row>
    <row r="1919" spans="1:7" x14ac:dyDescent="0.25">
      <c r="A1919" s="2" t="s">
        <v>61</v>
      </c>
      <c r="B1919" s="4">
        <v>50203210</v>
      </c>
      <c r="C1919" s="6">
        <v>12800</v>
      </c>
      <c r="D1919" s="6">
        <v>12800</v>
      </c>
      <c r="E1919" s="6">
        <v>0</v>
      </c>
      <c r="F1919" s="6">
        <f t="shared" si="151"/>
        <v>0</v>
      </c>
      <c r="G1919" s="6">
        <f t="shared" si="151"/>
        <v>12800</v>
      </c>
    </row>
    <row r="1920" spans="1:7" x14ac:dyDescent="0.25">
      <c r="A1920" s="2" t="s">
        <v>66</v>
      </c>
      <c r="B1920" s="4">
        <v>50211990</v>
      </c>
      <c r="C1920" s="6">
        <v>36000</v>
      </c>
      <c r="D1920" s="6">
        <v>24000</v>
      </c>
      <c r="E1920" s="6">
        <v>0</v>
      </c>
      <c r="F1920" s="6">
        <f t="shared" si="151"/>
        <v>12000</v>
      </c>
      <c r="G1920" s="6">
        <f t="shared" si="151"/>
        <v>24000</v>
      </c>
    </row>
    <row r="1921" spans="1:7" x14ac:dyDescent="0.25">
      <c r="A1921" s="2" t="s">
        <v>75</v>
      </c>
      <c r="B1921" s="4">
        <v>50299020</v>
      </c>
      <c r="C1921" s="6">
        <v>36000</v>
      </c>
      <c r="D1921" s="6">
        <v>36000</v>
      </c>
      <c r="E1921" s="6">
        <v>0</v>
      </c>
      <c r="F1921" s="6">
        <f t="shared" si="151"/>
        <v>0</v>
      </c>
      <c r="G1921" s="6">
        <f t="shared" si="151"/>
        <v>36000</v>
      </c>
    </row>
    <row r="1922" spans="1:7" x14ac:dyDescent="0.25">
      <c r="A1922" s="2" t="s">
        <v>76</v>
      </c>
      <c r="B1922" s="4">
        <v>50299030</v>
      </c>
      <c r="C1922" s="6">
        <v>212000</v>
      </c>
      <c r="D1922" s="6">
        <v>212000</v>
      </c>
      <c r="E1922" s="6">
        <v>211720</v>
      </c>
      <c r="F1922" s="6">
        <f t="shared" si="151"/>
        <v>0</v>
      </c>
      <c r="G1922" s="6">
        <f t="shared" si="151"/>
        <v>280</v>
      </c>
    </row>
    <row r="1923" spans="1:7" x14ac:dyDescent="0.25">
      <c r="A1923" s="2" t="s">
        <v>69</v>
      </c>
      <c r="B1923" s="4">
        <v>50299060</v>
      </c>
      <c r="C1923" s="6">
        <v>4000</v>
      </c>
      <c r="D1923" s="6">
        <v>4000</v>
      </c>
      <c r="E1923" s="6">
        <v>0</v>
      </c>
      <c r="F1923" s="6">
        <f t="shared" si="151"/>
        <v>0</v>
      </c>
      <c r="G1923" s="6">
        <f t="shared" si="151"/>
        <v>4000</v>
      </c>
    </row>
    <row r="1924" spans="1:7" x14ac:dyDescent="0.25">
      <c r="B1924" s="4"/>
    </row>
    <row r="1925" spans="1:7" s="3" customFormat="1" x14ac:dyDescent="0.25">
      <c r="A1925" s="3" t="s">
        <v>416</v>
      </c>
      <c r="B1925" s="5" t="s">
        <v>10</v>
      </c>
      <c r="C1925" s="1">
        <v>218623</v>
      </c>
      <c r="D1925" s="1">
        <v>218623</v>
      </c>
      <c r="E1925" s="1">
        <v>148655</v>
      </c>
      <c r="F1925" s="1">
        <f t="shared" si="151"/>
        <v>0</v>
      </c>
      <c r="G1925" s="1">
        <f t="shared" si="151"/>
        <v>69968</v>
      </c>
    </row>
    <row r="1926" spans="1:7" x14ac:dyDescent="0.25">
      <c r="A1926" s="2" t="s">
        <v>56</v>
      </c>
      <c r="B1926" s="4">
        <v>50201010</v>
      </c>
      <c r="C1926" s="6">
        <v>15000</v>
      </c>
      <c r="D1926" s="6">
        <v>15000</v>
      </c>
      <c r="E1926" s="6">
        <v>0</v>
      </c>
      <c r="F1926" s="6">
        <f t="shared" si="151"/>
        <v>0</v>
      </c>
      <c r="G1926" s="6">
        <f t="shared" si="151"/>
        <v>15000</v>
      </c>
    </row>
    <row r="1927" spans="1:7" x14ac:dyDescent="0.25">
      <c r="A1927" s="2" t="s">
        <v>57</v>
      </c>
      <c r="B1927" s="4">
        <v>50202010</v>
      </c>
      <c r="C1927" s="6">
        <v>25000</v>
      </c>
      <c r="D1927" s="6">
        <v>25000</v>
      </c>
      <c r="E1927" s="6">
        <v>24955</v>
      </c>
      <c r="F1927" s="6">
        <f t="shared" si="151"/>
        <v>0</v>
      </c>
      <c r="G1927" s="6">
        <f t="shared" si="151"/>
        <v>45</v>
      </c>
    </row>
    <row r="1928" spans="1:7" x14ac:dyDescent="0.25">
      <c r="A1928" s="2" t="s">
        <v>62</v>
      </c>
      <c r="B1928" s="4">
        <v>50203990</v>
      </c>
      <c r="C1928" s="6">
        <v>20623</v>
      </c>
      <c r="D1928" s="6">
        <v>20623</v>
      </c>
      <c r="E1928" s="6">
        <v>0</v>
      </c>
      <c r="F1928" s="6">
        <f t="shared" si="151"/>
        <v>0</v>
      </c>
      <c r="G1928" s="6">
        <f t="shared" si="151"/>
        <v>20623</v>
      </c>
    </row>
    <row r="1929" spans="1:7" x14ac:dyDescent="0.25">
      <c r="A1929" s="2" t="s">
        <v>66</v>
      </c>
      <c r="B1929" s="4">
        <v>50211990</v>
      </c>
      <c r="C1929" s="6">
        <v>9000</v>
      </c>
      <c r="D1929" s="6">
        <v>9000</v>
      </c>
      <c r="E1929" s="6">
        <v>6700</v>
      </c>
      <c r="F1929" s="6">
        <f t="shared" si="151"/>
        <v>0</v>
      </c>
      <c r="G1929" s="6">
        <f t="shared" si="151"/>
        <v>2300</v>
      </c>
    </row>
    <row r="1930" spans="1:7" x14ac:dyDescent="0.25">
      <c r="A1930" s="2" t="s">
        <v>76</v>
      </c>
      <c r="B1930" s="4">
        <v>50299030</v>
      </c>
      <c r="C1930" s="6">
        <v>49000</v>
      </c>
      <c r="D1930" s="6">
        <v>49000</v>
      </c>
      <c r="E1930" s="6">
        <v>49000</v>
      </c>
      <c r="F1930" s="6">
        <f t="shared" ref="F1930:G1998" si="152">C1930-D1930</f>
        <v>0</v>
      </c>
      <c r="G1930" s="6">
        <f t="shared" si="152"/>
        <v>0</v>
      </c>
    </row>
    <row r="1931" spans="1:7" x14ac:dyDescent="0.25">
      <c r="A1931" s="2" t="s">
        <v>77</v>
      </c>
      <c r="B1931" s="4">
        <v>50299080</v>
      </c>
      <c r="C1931" s="6">
        <v>100000</v>
      </c>
      <c r="D1931" s="6">
        <v>100000</v>
      </c>
      <c r="E1931" s="6">
        <v>68000</v>
      </c>
      <c r="F1931" s="6">
        <f t="shared" si="152"/>
        <v>0</v>
      </c>
      <c r="G1931" s="6">
        <f t="shared" si="152"/>
        <v>32000</v>
      </c>
    </row>
    <row r="1932" spans="1:7" x14ac:dyDescent="0.25">
      <c r="B1932" s="4"/>
    </row>
    <row r="1933" spans="1:7" s="3" customFormat="1" x14ac:dyDescent="0.25">
      <c r="A1933" s="3" t="s">
        <v>417</v>
      </c>
      <c r="B1933" s="5" t="s">
        <v>10</v>
      </c>
      <c r="C1933" s="1">
        <v>780896</v>
      </c>
      <c r="D1933" s="1">
        <v>740896</v>
      </c>
      <c r="E1933" s="1">
        <v>428704.56</v>
      </c>
      <c r="F1933" s="1">
        <f t="shared" si="152"/>
        <v>40000</v>
      </c>
      <c r="G1933" s="1">
        <f t="shared" si="152"/>
        <v>312191.44</v>
      </c>
    </row>
    <row r="1934" spans="1:7" x14ac:dyDescent="0.25">
      <c r="A1934" s="2" t="s">
        <v>56</v>
      </c>
      <c r="B1934" s="4">
        <v>50201010</v>
      </c>
      <c r="C1934" s="6">
        <v>80000</v>
      </c>
      <c r="D1934" s="6">
        <v>40000</v>
      </c>
      <c r="E1934" s="6">
        <v>13520</v>
      </c>
      <c r="F1934" s="6">
        <f t="shared" si="152"/>
        <v>40000</v>
      </c>
      <c r="G1934" s="6">
        <f t="shared" si="152"/>
        <v>26480</v>
      </c>
    </row>
    <row r="1935" spans="1:7" x14ac:dyDescent="0.25">
      <c r="A1935" s="2" t="s">
        <v>57</v>
      </c>
      <c r="B1935" s="4">
        <v>50202010</v>
      </c>
      <c r="C1935" s="6">
        <v>169944</v>
      </c>
      <c r="D1935" s="6">
        <v>169944</v>
      </c>
      <c r="E1935" s="6">
        <v>169940</v>
      </c>
      <c r="F1935" s="6">
        <f t="shared" si="152"/>
        <v>0</v>
      </c>
      <c r="G1935" s="6">
        <f t="shared" si="152"/>
        <v>4</v>
      </c>
    </row>
    <row r="1936" spans="1:7" x14ac:dyDescent="0.25">
      <c r="A1936" s="2" t="s">
        <v>406</v>
      </c>
      <c r="B1936" s="4">
        <v>50203100</v>
      </c>
      <c r="C1936" s="6">
        <v>208000</v>
      </c>
      <c r="D1936" s="6">
        <v>208000</v>
      </c>
      <c r="E1936" s="6">
        <v>113230</v>
      </c>
      <c r="F1936" s="6">
        <f t="shared" si="152"/>
        <v>0</v>
      </c>
      <c r="G1936" s="6">
        <f t="shared" si="152"/>
        <v>94770</v>
      </c>
    </row>
    <row r="1937" spans="1:7" x14ac:dyDescent="0.25">
      <c r="A1937" s="2" t="s">
        <v>61</v>
      </c>
      <c r="B1937" s="4">
        <v>50203210</v>
      </c>
      <c r="C1937" s="6">
        <v>86896</v>
      </c>
      <c r="D1937" s="6">
        <v>86896</v>
      </c>
      <c r="E1937" s="6">
        <v>37300</v>
      </c>
      <c r="F1937" s="6">
        <f t="shared" si="152"/>
        <v>0</v>
      </c>
      <c r="G1937" s="6">
        <f t="shared" si="152"/>
        <v>49596</v>
      </c>
    </row>
    <row r="1938" spans="1:7" x14ac:dyDescent="0.25">
      <c r="A1938" s="2" t="s">
        <v>159</v>
      </c>
      <c r="B1938" s="4">
        <v>50204020</v>
      </c>
      <c r="C1938" s="6">
        <v>40000</v>
      </c>
      <c r="D1938" s="6">
        <v>40000</v>
      </c>
      <c r="E1938" s="6">
        <v>2544.52</v>
      </c>
      <c r="F1938" s="6">
        <f t="shared" si="152"/>
        <v>0</v>
      </c>
      <c r="G1938" s="6">
        <f t="shared" si="152"/>
        <v>37455.480000000003</v>
      </c>
    </row>
    <row r="1939" spans="1:7" x14ac:dyDescent="0.25">
      <c r="A1939" s="2" t="s">
        <v>42</v>
      </c>
      <c r="B1939" s="4">
        <v>50212990</v>
      </c>
      <c r="C1939" s="6">
        <v>166056</v>
      </c>
      <c r="D1939" s="6">
        <v>166056</v>
      </c>
      <c r="E1939" s="6">
        <v>62250.04</v>
      </c>
      <c r="F1939" s="6">
        <f t="shared" si="152"/>
        <v>0</v>
      </c>
      <c r="G1939" s="6">
        <f t="shared" si="152"/>
        <v>103805.95999999999</v>
      </c>
    </row>
    <row r="1940" spans="1:7" x14ac:dyDescent="0.25">
      <c r="A1940" s="2" t="s">
        <v>76</v>
      </c>
      <c r="B1940" s="4">
        <v>50299030</v>
      </c>
      <c r="C1940" s="6">
        <v>30000</v>
      </c>
      <c r="D1940" s="6">
        <v>30000</v>
      </c>
      <c r="E1940" s="6">
        <v>29920</v>
      </c>
      <c r="F1940" s="6">
        <f t="shared" si="152"/>
        <v>0</v>
      </c>
      <c r="G1940" s="6">
        <f t="shared" si="152"/>
        <v>80</v>
      </c>
    </row>
    <row r="1941" spans="1:7" x14ac:dyDescent="0.25">
      <c r="B1941" s="4"/>
    </row>
    <row r="1942" spans="1:7" s="3" customFormat="1" x14ac:dyDescent="0.25">
      <c r="A1942" s="3" t="s">
        <v>418</v>
      </c>
      <c r="B1942" s="5" t="s">
        <v>10</v>
      </c>
      <c r="C1942" s="1">
        <v>5000000</v>
      </c>
      <c r="D1942" s="1">
        <v>5000000</v>
      </c>
      <c r="E1942" s="1">
        <v>0</v>
      </c>
      <c r="F1942" s="1">
        <f t="shared" si="152"/>
        <v>0</v>
      </c>
      <c r="G1942" s="1">
        <f t="shared" si="152"/>
        <v>5000000</v>
      </c>
    </row>
    <row r="1943" spans="1:7" x14ac:dyDescent="0.25">
      <c r="A1943" s="2" t="s">
        <v>77</v>
      </c>
      <c r="B1943" s="4">
        <v>50299080</v>
      </c>
      <c r="C1943" s="6">
        <v>5000000</v>
      </c>
      <c r="D1943" s="6">
        <v>5000000</v>
      </c>
      <c r="E1943" s="6">
        <v>0</v>
      </c>
      <c r="F1943" s="6">
        <f t="shared" si="152"/>
        <v>0</v>
      </c>
      <c r="G1943" s="6">
        <f t="shared" si="152"/>
        <v>5000000</v>
      </c>
    </row>
    <row r="1944" spans="1:7" x14ac:dyDescent="0.25">
      <c r="B1944" s="4"/>
    </row>
    <row r="1945" spans="1:7" s="3" customFormat="1" x14ac:dyDescent="0.25">
      <c r="A1945" s="3" t="s">
        <v>419</v>
      </c>
      <c r="B1945" s="5" t="s">
        <v>10</v>
      </c>
      <c r="C1945" s="1">
        <v>500000</v>
      </c>
      <c r="D1945" s="1">
        <v>500000</v>
      </c>
      <c r="E1945" s="1">
        <v>500000</v>
      </c>
      <c r="F1945" s="1">
        <f t="shared" si="152"/>
        <v>0</v>
      </c>
      <c r="G1945" s="1">
        <f t="shared" si="152"/>
        <v>0</v>
      </c>
    </row>
    <row r="1946" spans="1:7" x14ac:dyDescent="0.25">
      <c r="A1946" s="2" t="s">
        <v>77</v>
      </c>
      <c r="B1946" s="4">
        <v>50299080</v>
      </c>
      <c r="C1946" s="6">
        <v>500000</v>
      </c>
      <c r="D1946" s="6">
        <v>500000</v>
      </c>
      <c r="E1946" s="6">
        <v>500000</v>
      </c>
      <c r="F1946" s="6">
        <f t="shared" si="152"/>
        <v>0</v>
      </c>
      <c r="G1946" s="6">
        <f t="shared" si="152"/>
        <v>0</v>
      </c>
    </row>
    <row r="1947" spans="1:7" x14ac:dyDescent="0.25">
      <c r="B1947" s="4"/>
    </row>
    <row r="1948" spans="1:7" s="3" customFormat="1" x14ac:dyDescent="0.25">
      <c r="A1948" s="3" t="s">
        <v>420</v>
      </c>
      <c r="B1948" s="5"/>
      <c r="C1948" s="1">
        <v>1498656</v>
      </c>
      <c r="D1948" s="1">
        <v>1498656</v>
      </c>
      <c r="E1948" s="1">
        <v>562049.82999999996</v>
      </c>
      <c r="F1948" s="1">
        <f t="shared" si="152"/>
        <v>0</v>
      </c>
      <c r="G1948" s="1">
        <f t="shared" si="152"/>
        <v>936606.17</v>
      </c>
    </row>
    <row r="1949" spans="1:7" x14ac:dyDescent="0.25">
      <c r="A1949" s="2" t="s">
        <v>406</v>
      </c>
      <c r="B1949" s="4">
        <v>50203100</v>
      </c>
      <c r="C1949" s="6">
        <v>150000</v>
      </c>
      <c r="D1949" s="6">
        <v>150000</v>
      </c>
      <c r="E1949" s="6">
        <v>136970</v>
      </c>
      <c r="F1949" s="6">
        <f t="shared" si="152"/>
        <v>0</v>
      </c>
      <c r="G1949" s="6">
        <f t="shared" si="152"/>
        <v>13030</v>
      </c>
    </row>
    <row r="1950" spans="1:7" x14ac:dyDescent="0.25">
      <c r="A1950" s="2" t="s">
        <v>62</v>
      </c>
      <c r="B1950" s="4">
        <v>50203990</v>
      </c>
      <c r="C1950" s="6">
        <v>60896</v>
      </c>
      <c r="D1950" s="6">
        <v>60896</v>
      </c>
      <c r="E1950" s="6">
        <v>58959</v>
      </c>
      <c r="F1950" s="6">
        <f t="shared" si="152"/>
        <v>0</v>
      </c>
      <c r="G1950" s="6">
        <f t="shared" si="152"/>
        <v>1937</v>
      </c>
    </row>
    <row r="1951" spans="1:7" x14ac:dyDescent="0.25">
      <c r="A1951" s="2" t="s">
        <v>42</v>
      </c>
      <c r="B1951" s="4">
        <v>50212990</v>
      </c>
      <c r="C1951" s="6">
        <v>1277760</v>
      </c>
      <c r="D1951" s="6">
        <v>1277760</v>
      </c>
      <c r="E1951" s="6">
        <v>366120.83</v>
      </c>
      <c r="F1951" s="6">
        <f t="shared" si="152"/>
        <v>0</v>
      </c>
      <c r="G1951" s="6">
        <f t="shared" si="152"/>
        <v>911639.16999999993</v>
      </c>
    </row>
    <row r="1952" spans="1:7" x14ac:dyDescent="0.25">
      <c r="A1952" s="2" t="s">
        <v>97</v>
      </c>
      <c r="B1952" s="4">
        <v>50213040</v>
      </c>
      <c r="C1952" s="6">
        <v>10000</v>
      </c>
      <c r="D1952" s="6">
        <v>10000</v>
      </c>
      <c r="E1952" s="6">
        <v>0</v>
      </c>
      <c r="F1952" s="6">
        <f t="shared" si="152"/>
        <v>0</v>
      </c>
      <c r="G1952" s="6">
        <f t="shared" si="152"/>
        <v>10000</v>
      </c>
    </row>
    <row r="1953" spans="1:7" x14ac:dyDescent="0.25">
      <c r="B1953" s="4"/>
    </row>
    <row r="1954" spans="1:7" s="3" customFormat="1" x14ac:dyDescent="0.25">
      <c r="A1954" s="3" t="s">
        <v>421</v>
      </c>
      <c r="B1954" s="5" t="s">
        <v>10</v>
      </c>
      <c r="C1954" s="1">
        <v>5000000</v>
      </c>
      <c r="D1954" s="1">
        <v>4960000</v>
      </c>
      <c r="E1954" s="1">
        <v>2438238.16</v>
      </c>
      <c r="F1954" s="1">
        <f t="shared" si="152"/>
        <v>40000</v>
      </c>
      <c r="G1954" s="1">
        <f t="shared" si="152"/>
        <v>2521761.84</v>
      </c>
    </row>
    <row r="1955" spans="1:7" x14ac:dyDescent="0.25">
      <c r="A1955" s="2" t="s">
        <v>56</v>
      </c>
      <c r="B1955" s="4">
        <v>50201010</v>
      </c>
      <c r="C1955" s="6">
        <v>80000</v>
      </c>
      <c r="D1955" s="6">
        <v>40000</v>
      </c>
      <c r="E1955" s="6">
        <v>6320</v>
      </c>
      <c r="F1955" s="6">
        <f t="shared" si="152"/>
        <v>40000</v>
      </c>
      <c r="G1955" s="6">
        <f t="shared" si="152"/>
        <v>33680</v>
      </c>
    </row>
    <row r="1956" spans="1:7" x14ac:dyDescent="0.25">
      <c r="A1956" s="2" t="s">
        <v>57</v>
      </c>
      <c r="B1956" s="4">
        <v>50202010</v>
      </c>
      <c r="C1956" s="6">
        <v>260000</v>
      </c>
      <c r="D1956" s="6">
        <v>260000</v>
      </c>
      <c r="E1956" s="6">
        <v>199830</v>
      </c>
      <c r="F1956" s="6">
        <f t="shared" si="152"/>
        <v>0</v>
      </c>
      <c r="G1956" s="6">
        <f t="shared" si="152"/>
        <v>60170</v>
      </c>
    </row>
    <row r="1957" spans="1:7" x14ac:dyDescent="0.25">
      <c r="A1957" s="2" t="s">
        <v>58</v>
      </c>
      <c r="B1957" s="4">
        <v>50203010</v>
      </c>
      <c r="C1957" s="6">
        <v>100000</v>
      </c>
      <c r="D1957" s="6">
        <v>100000</v>
      </c>
      <c r="E1957" s="6">
        <v>43290</v>
      </c>
      <c r="F1957" s="6">
        <f t="shared" si="152"/>
        <v>0</v>
      </c>
      <c r="G1957" s="6">
        <f t="shared" si="152"/>
        <v>56710</v>
      </c>
    </row>
    <row r="1958" spans="1:7" x14ac:dyDescent="0.25">
      <c r="A1958" s="2" t="s">
        <v>406</v>
      </c>
      <c r="B1958" s="4">
        <v>50203100</v>
      </c>
      <c r="C1958" s="6">
        <v>2000000</v>
      </c>
      <c r="D1958" s="6">
        <v>2000000</v>
      </c>
      <c r="E1958" s="6">
        <v>464050</v>
      </c>
      <c r="F1958" s="6">
        <f t="shared" si="152"/>
        <v>0</v>
      </c>
      <c r="G1958" s="6">
        <f t="shared" si="152"/>
        <v>1535950</v>
      </c>
    </row>
    <row r="1959" spans="1:7" x14ac:dyDescent="0.25">
      <c r="A1959" s="2" t="s">
        <v>62</v>
      </c>
      <c r="B1959" s="4">
        <v>50203990</v>
      </c>
      <c r="C1959" s="6">
        <v>1470000</v>
      </c>
      <c r="D1959" s="6">
        <v>1470000</v>
      </c>
      <c r="E1959" s="6">
        <v>1410241</v>
      </c>
      <c r="F1959" s="6">
        <f t="shared" si="152"/>
        <v>0</v>
      </c>
      <c r="G1959" s="6">
        <f t="shared" si="152"/>
        <v>59759</v>
      </c>
    </row>
    <row r="1960" spans="1:7" x14ac:dyDescent="0.25">
      <c r="A1960" s="2" t="s">
        <v>66</v>
      </c>
      <c r="B1960" s="4">
        <v>50211990</v>
      </c>
      <c r="C1960" s="6">
        <v>30000</v>
      </c>
      <c r="D1960" s="6">
        <v>30000</v>
      </c>
      <c r="E1960" s="6">
        <v>0</v>
      </c>
      <c r="F1960" s="6">
        <f t="shared" si="152"/>
        <v>0</v>
      </c>
      <c r="G1960" s="6">
        <f t="shared" si="152"/>
        <v>30000</v>
      </c>
    </row>
    <row r="1961" spans="1:7" x14ac:dyDescent="0.25">
      <c r="A1961" s="2" t="s">
        <v>42</v>
      </c>
      <c r="B1961" s="4">
        <v>50212990</v>
      </c>
      <c r="C1961" s="6">
        <v>370000</v>
      </c>
      <c r="D1961" s="6">
        <v>370000</v>
      </c>
      <c r="E1961" s="6">
        <v>148002.16</v>
      </c>
      <c r="F1961" s="6">
        <f t="shared" si="152"/>
        <v>0</v>
      </c>
      <c r="G1961" s="6">
        <f t="shared" si="152"/>
        <v>221997.84</v>
      </c>
    </row>
    <row r="1962" spans="1:7" x14ac:dyDescent="0.25">
      <c r="A1962" s="2" t="s">
        <v>75</v>
      </c>
      <c r="B1962" s="4">
        <v>50299020</v>
      </c>
      <c r="C1962" s="6">
        <v>50000</v>
      </c>
      <c r="D1962" s="6">
        <v>50000</v>
      </c>
      <c r="E1962" s="6">
        <v>26505</v>
      </c>
      <c r="F1962" s="6">
        <f t="shared" si="152"/>
        <v>0</v>
      </c>
      <c r="G1962" s="6">
        <f t="shared" si="152"/>
        <v>23495</v>
      </c>
    </row>
    <row r="1963" spans="1:7" x14ac:dyDescent="0.25">
      <c r="A1963" s="2" t="s">
        <v>76</v>
      </c>
      <c r="B1963" s="4">
        <v>50299030</v>
      </c>
      <c r="C1963" s="6">
        <v>140000</v>
      </c>
      <c r="D1963" s="6">
        <v>140000</v>
      </c>
      <c r="E1963" s="6">
        <v>140000</v>
      </c>
      <c r="F1963" s="6">
        <f t="shared" si="152"/>
        <v>0</v>
      </c>
      <c r="G1963" s="6">
        <f t="shared" si="152"/>
        <v>0</v>
      </c>
    </row>
    <row r="1964" spans="1:7" x14ac:dyDescent="0.25">
      <c r="A1964" s="2" t="s">
        <v>77</v>
      </c>
      <c r="B1964" s="4">
        <v>50299080</v>
      </c>
      <c r="C1964" s="6">
        <v>500000</v>
      </c>
      <c r="D1964" s="6">
        <v>500000</v>
      </c>
      <c r="E1964" s="6">
        <v>0</v>
      </c>
      <c r="F1964" s="6">
        <f t="shared" si="152"/>
        <v>0</v>
      </c>
      <c r="G1964" s="6">
        <f t="shared" si="152"/>
        <v>500000</v>
      </c>
    </row>
    <row r="1965" spans="1:7" x14ac:dyDescent="0.25">
      <c r="B1965" s="4"/>
    </row>
    <row r="1966" spans="1:7" s="3" customFormat="1" x14ac:dyDescent="0.25">
      <c r="A1966" s="3" t="s">
        <v>422</v>
      </c>
      <c r="B1966" s="5" t="s">
        <v>10</v>
      </c>
      <c r="C1966" s="1">
        <v>800000</v>
      </c>
      <c r="D1966" s="1">
        <v>800000</v>
      </c>
      <c r="E1966" s="1">
        <v>481275.05</v>
      </c>
      <c r="F1966" s="1">
        <f t="shared" si="152"/>
        <v>0</v>
      </c>
      <c r="G1966" s="1">
        <f t="shared" si="152"/>
        <v>318724.95</v>
      </c>
    </row>
    <row r="1967" spans="1:7" x14ac:dyDescent="0.25">
      <c r="A1967" s="2" t="s">
        <v>56</v>
      </c>
      <c r="B1967" s="4">
        <v>50201010</v>
      </c>
      <c r="C1967" s="6">
        <v>94000</v>
      </c>
      <c r="D1967" s="6">
        <v>94000</v>
      </c>
      <c r="E1967" s="6">
        <v>13980</v>
      </c>
      <c r="F1967" s="6">
        <f t="shared" si="152"/>
        <v>0</v>
      </c>
      <c r="G1967" s="6">
        <f t="shared" si="152"/>
        <v>80020</v>
      </c>
    </row>
    <row r="1968" spans="1:7" x14ac:dyDescent="0.25">
      <c r="A1968" s="2" t="s">
        <v>58</v>
      </c>
      <c r="B1968" s="4">
        <v>50203010</v>
      </c>
      <c r="C1968" s="6">
        <v>20000</v>
      </c>
      <c r="D1968" s="6">
        <v>20000</v>
      </c>
      <c r="E1968" s="6">
        <v>19109</v>
      </c>
      <c r="F1968" s="6">
        <f t="shared" si="152"/>
        <v>0</v>
      </c>
      <c r="G1968" s="6">
        <f t="shared" si="152"/>
        <v>891</v>
      </c>
    </row>
    <row r="1969" spans="1:7" x14ac:dyDescent="0.25">
      <c r="A1969" s="2" t="s">
        <v>74</v>
      </c>
      <c r="B1969" s="4">
        <v>50203090</v>
      </c>
      <c r="C1969" s="6">
        <v>200000</v>
      </c>
      <c r="D1969" s="6">
        <v>200000</v>
      </c>
      <c r="E1969" s="6">
        <v>32441.05</v>
      </c>
      <c r="F1969" s="6">
        <f t="shared" si="152"/>
        <v>0</v>
      </c>
      <c r="G1969" s="6">
        <f t="shared" si="152"/>
        <v>167558.95000000001</v>
      </c>
    </row>
    <row r="1970" spans="1:7" x14ac:dyDescent="0.25">
      <c r="A1970" s="2" t="s">
        <v>406</v>
      </c>
      <c r="B1970" s="4">
        <v>50203100</v>
      </c>
      <c r="C1970" s="6">
        <v>200500</v>
      </c>
      <c r="D1970" s="6">
        <v>200500</v>
      </c>
      <c r="E1970" s="6">
        <v>198280</v>
      </c>
      <c r="F1970" s="6">
        <f t="shared" si="152"/>
        <v>0</v>
      </c>
      <c r="G1970" s="6">
        <f t="shared" si="152"/>
        <v>2220</v>
      </c>
    </row>
    <row r="1971" spans="1:7" x14ac:dyDescent="0.25">
      <c r="A1971" s="2" t="s">
        <v>62</v>
      </c>
      <c r="B1971" s="4">
        <v>50203990</v>
      </c>
      <c r="C1971" s="6">
        <v>40900</v>
      </c>
      <c r="D1971" s="6">
        <v>40900</v>
      </c>
      <c r="E1971" s="6">
        <v>39260</v>
      </c>
      <c r="F1971" s="6">
        <f t="shared" si="152"/>
        <v>0</v>
      </c>
      <c r="G1971" s="6">
        <f t="shared" si="152"/>
        <v>1640</v>
      </c>
    </row>
    <row r="1972" spans="1:7" x14ac:dyDescent="0.25">
      <c r="A1972" s="2" t="s">
        <v>67</v>
      </c>
      <c r="B1972" s="4">
        <v>50213050</v>
      </c>
      <c r="C1972" s="6">
        <v>150000</v>
      </c>
      <c r="D1972" s="6">
        <v>150000</v>
      </c>
      <c r="E1972" s="6">
        <v>83630</v>
      </c>
      <c r="F1972" s="6">
        <f t="shared" si="152"/>
        <v>0</v>
      </c>
      <c r="G1972" s="6">
        <f t="shared" si="152"/>
        <v>66370</v>
      </c>
    </row>
    <row r="1973" spans="1:7" x14ac:dyDescent="0.25">
      <c r="A1973" s="2" t="s">
        <v>76</v>
      </c>
      <c r="B1973" s="4">
        <v>50299030</v>
      </c>
      <c r="C1973" s="6">
        <v>94600</v>
      </c>
      <c r="D1973" s="6">
        <v>94600</v>
      </c>
      <c r="E1973" s="6">
        <v>94575</v>
      </c>
      <c r="F1973" s="6">
        <f t="shared" si="152"/>
        <v>0</v>
      </c>
      <c r="G1973" s="6">
        <f t="shared" si="152"/>
        <v>25</v>
      </c>
    </row>
    <row r="1974" spans="1:7" x14ac:dyDescent="0.25">
      <c r="B1974" s="4"/>
    </row>
    <row r="1975" spans="1:7" s="3" customFormat="1" x14ac:dyDescent="0.25">
      <c r="A1975" s="3" t="s">
        <v>423</v>
      </c>
      <c r="B1975" s="5" t="s">
        <v>10</v>
      </c>
      <c r="C1975" s="1">
        <v>7500000</v>
      </c>
      <c r="D1975" s="1">
        <v>7500000</v>
      </c>
      <c r="E1975" s="1">
        <v>89100</v>
      </c>
      <c r="F1975" s="1">
        <f t="shared" si="152"/>
        <v>0</v>
      </c>
      <c r="G1975" s="1">
        <f t="shared" si="152"/>
        <v>7410900</v>
      </c>
    </row>
    <row r="1976" spans="1:7" x14ac:dyDescent="0.25">
      <c r="A1976" s="2" t="s">
        <v>57</v>
      </c>
      <c r="B1976" s="4">
        <v>50202010</v>
      </c>
      <c r="C1976" s="6">
        <v>90000</v>
      </c>
      <c r="D1976" s="6">
        <v>90000</v>
      </c>
      <c r="E1976" s="6">
        <v>89100</v>
      </c>
      <c r="F1976" s="6">
        <f t="shared" si="152"/>
        <v>0</v>
      </c>
      <c r="G1976" s="6">
        <f t="shared" si="152"/>
        <v>900</v>
      </c>
    </row>
    <row r="1977" spans="1:7" x14ac:dyDescent="0.25">
      <c r="A1977" s="2" t="s">
        <v>406</v>
      </c>
      <c r="B1977" s="4">
        <v>50203100</v>
      </c>
      <c r="C1977" s="6">
        <v>60000</v>
      </c>
      <c r="D1977" s="6">
        <v>60000</v>
      </c>
      <c r="E1977" s="6">
        <v>0</v>
      </c>
      <c r="F1977" s="6">
        <f t="shared" si="152"/>
        <v>0</v>
      </c>
      <c r="G1977" s="6">
        <f t="shared" si="152"/>
        <v>60000</v>
      </c>
    </row>
    <row r="1978" spans="1:7" x14ac:dyDescent="0.25">
      <c r="A1978" s="2" t="s">
        <v>62</v>
      </c>
      <c r="B1978" s="4">
        <v>50203990</v>
      </c>
      <c r="C1978" s="6">
        <v>40000</v>
      </c>
      <c r="D1978" s="6">
        <v>40000</v>
      </c>
      <c r="E1978" s="6">
        <v>0</v>
      </c>
      <c r="F1978" s="6">
        <f t="shared" si="152"/>
        <v>0</v>
      </c>
      <c r="G1978" s="6">
        <f t="shared" si="152"/>
        <v>40000</v>
      </c>
    </row>
    <row r="1979" spans="1:7" x14ac:dyDescent="0.25">
      <c r="A1979" s="2" t="s">
        <v>159</v>
      </c>
      <c r="B1979" s="4">
        <v>50204020</v>
      </c>
      <c r="C1979" s="6">
        <v>42000</v>
      </c>
      <c r="D1979" s="6">
        <v>42000</v>
      </c>
      <c r="E1979" s="6">
        <v>0</v>
      </c>
      <c r="F1979" s="6">
        <f t="shared" si="152"/>
        <v>0</v>
      </c>
      <c r="G1979" s="6">
        <f t="shared" si="152"/>
        <v>42000</v>
      </c>
    </row>
    <row r="1980" spans="1:7" x14ac:dyDescent="0.25">
      <c r="A1980" s="2" t="s">
        <v>42</v>
      </c>
      <c r="B1980" s="4">
        <v>50212990</v>
      </c>
      <c r="C1980" s="6">
        <v>200000</v>
      </c>
      <c r="D1980" s="6">
        <v>200000</v>
      </c>
      <c r="E1980" s="6">
        <v>0</v>
      </c>
      <c r="F1980" s="6">
        <f t="shared" si="152"/>
        <v>0</v>
      </c>
      <c r="G1980" s="6">
        <f t="shared" si="152"/>
        <v>200000</v>
      </c>
    </row>
    <row r="1981" spans="1:7" x14ac:dyDescent="0.25">
      <c r="A1981" s="2" t="s">
        <v>77</v>
      </c>
      <c r="B1981" s="4">
        <v>50299080</v>
      </c>
      <c r="C1981" s="6">
        <v>7068000</v>
      </c>
      <c r="D1981" s="6">
        <v>7068000</v>
      </c>
      <c r="E1981" s="6">
        <v>0</v>
      </c>
      <c r="F1981" s="6">
        <f t="shared" si="152"/>
        <v>0</v>
      </c>
      <c r="G1981" s="6">
        <f t="shared" si="152"/>
        <v>7068000</v>
      </c>
    </row>
    <row r="1982" spans="1:7" x14ac:dyDescent="0.25">
      <c r="B1982" s="4"/>
    </row>
    <row r="1983" spans="1:7" s="3" customFormat="1" x14ac:dyDescent="0.25">
      <c r="A1983" s="3" t="s">
        <v>129</v>
      </c>
      <c r="B1983" s="5">
        <v>300</v>
      </c>
      <c r="C1983" s="1">
        <v>1950000</v>
      </c>
      <c r="D1983" s="1">
        <v>1950000</v>
      </c>
      <c r="E1983" s="1">
        <v>0</v>
      </c>
      <c r="F1983" s="1">
        <f t="shared" si="152"/>
        <v>0</v>
      </c>
      <c r="G1983" s="1">
        <f t="shared" si="152"/>
        <v>1950000</v>
      </c>
    </row>
    <row r="1984" spans="1:7" x14ac:dyDescent="0.25">
      <c r="A1984" s="2" t="s">
        <v>424</v>
      </c>
      <c r="B1984" s="4">
        <v>10705020</v>
      </c>
      <c r="C1984" s="6">
        <v>240000</v>
      </c>
      <c r="D1984" s="6">
        <v>240000</v>
      </c>
      <c r="E1984" s="6">
        <v>0</v>
      </c>
      <c r="F1984" s="6">
        <f t="shared" si="152"/>
        <v>0</v>
      </c>
      <c r="G1984" s="6">
        <f t="shared" si="152"/>
        <v>240000</v>
      </c>
    </row>
    <row r="1985" spans="1:7" x14ac:dyDescent="0.25">
      <c r="A1985" s="2" t="s">
        <v>425</v>
      </c>
      <c r="B1985" s="4">
        <v>10705020</v>
      </c>
      <c r="C1985" s="6">
        <v>210000</v>
      </c>
      <c r="D1985" s="6">
        <v>210000</v>
      </c>
      <c r="E1985" s="6">
        <v>0</v>
      </c>
      <c r="F1985" s="6">
        <f t="shared" si="152"/>
        <v>0</v>
      </c>
      <c r="G1985" s="6">
        <f t="shared" si="152"/>
        <v>210000</v>
      </c>
    </row>
    <row r="1986" spans="1:7" x14ac:dyDescent="0.25">
      <c r="A1986" s="2" t="s">
        <v>426</v>
      </c>
      <c r="B1986" s="4">
        <v>10706010</v>
      </c>
      <c r="C1986" s="6">
        <v>1500000</v>
      </c>
      <c r="D1986" s="6">
        <v>1500000</v>
      </c>
      <c r="E1986" s="6">
        <v>0</v>
      </c>
      <c r="F1986" s="6">
        <f t="shared" si="152"/>
        <v>0</v>
      </c>
      <c r="G1986" s="6">
        <f t="shared" si="152"/>
        <v>1500000</v>
      </c>
    </row>
    <row r="1987" spans="1:7" x14ac:dyDescent="0.25">
      <c r="B1987" s="4"/>
    </row>
    <row r="1988" spans="1:7" x14ac:dyDescent="0.25">
      <c r="A1988" s="3" t="s">
        <v>427</v>
      </c>
      <c r="B1988" s="5">
        <v>8721</v>
      </c>
      <c r="C1988" s="1">
        <v>35011269.170000002</v>
      </c>
      <c r="D1988" s="1">
        <v>33274369.170000002</v>
      </c>
      <c r="E1988" s="1">
        <v>15655010.710000001</v>
      </c>
      <c r="F1988" s="1">
        <f t="shared" si="152"/>
        <v>1736900</v>
      </c>
      <c r="G1988" s="1">
        <f t="shared" si="152"/>
        <v>17619358.460000001</v>
      </c>
    </row>
    <row r="1989" spans="1:7" s="3" customFormat="1" x14ac:dyDescent="0.25">
      <c r="A1989" s="3" t="s">
        <v>21</v>
      </c>
      <c r="B1989" s="5">
        <v>100</v>
      </c>
      <c r="C1989" s="1">
        <v>21983268</v>
      </c>
      <c r="D1989" s="1">
        <v>21983268</v>
      </c>
      <c r="E1989" s="1">
        <v>8193311.8099999996</v>
      </c>
      <c r="F1989" s="1">
        <f t="shared" si="152"/>
        <v>0</v>
      </c>
      <c r="G1989" s="1">
        <f t="shared" si="152"/>
        <v>13789956.190000001</v>
      </c>
    </row>
    <row r="1990" spans="1:7" x14ac:dyDescent="0.25">
      <c r="A1990" s="2" t="s">
        <v>22</v>
      </c>
      <c r="B1990" s="4">
        <v>50101010</v>
      </c>
      <c r="C1990" s="6">
        <v>14110044</v>
      </c>
      <c r="D1990" s="6">
        <v>14110044</v>
      </c>
      <c r="E1990" s="6">
        <v>5569471.9500000002</v>
      </c>
      <c r="F1990" s="6">
        <f t="shared" si="152"/>
        <v>0</v>
      </c>
      <c r="G1990" s="6">
        <f t="shared" si="152"/>
        <v>8540572.0500000007</v>
      </c>
    </row>
    <row r="1991" spans="1:7" x14ac:dyDescent="0.25">
      <c r="A1991" s="2" t="s">
        <v>24</v>
      </c>
      <c r="B1991" s="4">
        <v>50102010</v>
      </c>
      <c r="C1991" s="6">
        <v>840000</v>
      </c>
      <c r="D1991" s="6">
        <v>840000</v>
      </c>
      <c r="E1991" s="6">
        <v>329608.28999999998</v>
      </c>
      <c r="F1991" s="6">
        <f t="shared" si="152"/>
        <v>0</v>
      </c>
      <c r="G1991" s="6">
        <f t="shared" si="152"/>
        <v>510391.71</v>
      </c>
    </row>
    <row r="1992" spans="1:7" x14ac:dyDescent="0.25">
      <c r="A1992" s="2" t="s">
        <v>25</v>
      </c>
      <c r="B1992" s="4">
        <v>50102020</v>
      </c>
      <c r="C1992" s="6">
        <v>216000</v>
      </c>
      <c r="D1992" s="6">
        <v>216000</v>
      </c>
      <c r="E1992" s="6">
        <v>108000</v>
      </c>
      <c r="F1992" s="6">
        <f t="shared" si="152"/>
        <v>0</v>
      </c>
      <c r="G1992" s="6">
        <f t="shared" si="152"/>
        <v>108000</v>
      </c>
    </row>
    <row r="1993" spans="1:7" x14ac:dyDescent="0.25">
      <c r="A1993" s="2" t="s">
        <v>26</v>
      </c>
      <c r="B1993" s="4">
        <v>50102030</v>
      </c>
      <c r="C1993" s="6">
        <v>216000</v>
      </c>
      <c r="D1993" s="6">
        <v>216000</v>
      </c>
      <c r="E1993" s="6">
        <v>51000</v>
      </c>
      <c r="F1993" s="6">
        <f t="shared" si="152"/>
        <v>0</v>
      </c>
      <c r="G1993" s="6">
        <f t="shared" si="152"/>
        <v>165000</v>
      </c>
    </row>
    <row r="1994" spans="1:7" x14ac:dyDescent="0.25">
      <c r="A1994" s="2" t="s">
        <v>27</v>
      </c>
      <c r="B1994" s="4">
        <v>50102040</v>
      </c>
      <c r="C1994" s="6">
        <v>245000</v>
      </c>
      <c r="D1994" s="6">
        <v>245000</v>
      </c>
      <c r="E1994" s="6">
        <v>182000</v>
      </c>
      <c r="F1994" s="6">
        <f t="shared" si="152"/>
        <v>0</v>
      </c>
      <c r="G1994" s="6">
        <f t="shared" si="152"/>
        <v>63000</v>
      </c>
    </row>
    <row r="1995" spans="1:7" x14ac:dyDescent="0.25">
      <c r="A1995" s="2" t="s">
        <v>29</v>
      </c>
      <c r="B1995" s="4">
        <v>50102120</v>
      </c>
      <c r="C1995" s="6">
        <v>40000</v>
      </c>
      <c r="D1995" s="6">
        <v>40000</v>
      </c>
      <c r="E1995" s="6">
        <v>20000</v>
      </c>
      <c r="F1995" s="6">
        <f t="shared" si="152"/>
        <v>0</v>
      </c>
      <c r="G1995" s="6">
        <f t="shared" si="152"/>
        <v>20000</v>
      </c>
    </row>
    <row r="1996" spans="1:7" x14ac:dyDescent="0.25">
      <c r="A1996" s="2" t="s">
        <v>30</v>
      </c>
      <c r="B1996" s="4">
        <v>50102130</v>
      </c>
      <c r="C1996" s="6">
        <v>1207000</v>
      </c>
      <c r="D1996" s="6">
        <v>1207000</v>
      </c>
      <c r="E1996" s="6">
        <v>0</v>
      </c>
      <c r="F1996" s="6">
        <f t="shared" si="152"/>
        <v>0</v>
      </c>
      <c r="G1996" s="6">
        <f t="shared" si="152"/>
        <v>1207000</v>
      </c>
    </row>
    <row r="1997" spans="1:7" x14ac:dyDescent="0.25">
      <c r="A1997" s="2" t="s">
        <v>31</v>
      </c>
      <c r="B1997" s="4">
        <v>50102140</v>
      </c>
      <c r="C1997" s="6">
        <v>1175837</v>
      </c>
      <c r="D1997" s="6">
        <v>1175837</v>
      </c>
      <c r="E1997" s="6">
        <v>0</v>
      </c>
      <c r="F1997" s="6">
        <f t="shared" si="152"/>
        <v>0</v>
      </c>
      <c r="G1997" s="6">
        <f t="shared" si="152"/>
        <v>1175837</v>
      </c>
    </row>
    <row r="1998" spans="1:7" x14ac:dyDescent="0.25">
      <c r="A1998" s="2" t="s">
        <v>32</v>
      </c>
      <c r="B1998" s="4">
        <v>50102150</v>
      </c>
      <c r="C1998" s="6">
        <v>175000</v>
      </c>
      <c r="D1998" s="6">
        <v>175000</v>
      </c>
      <c r="E1998" s="6">
        <v>0</v>
      </c>
      <c r="F1998" s="6">
        <f t="shared" si="152"/>
        <v>0</v>
      </c>
      <c r="G1998" s="6">
        <f t="shared" si="152"/>
        <v>175000</v>
      </c>
    </row>
    <row r="1999" spans="1:7" x14ac:dyDescent="0.25">
      <c r="A1999" s="2" t="s">
        <v>94</v>
      </c>
      <c r="B1999" s="4">
        <v>50102990</v>
      </c>
      <c r="C1999" s="6">
        <v>245000</v>
      </c>
      <c r="D1999" s="6">
        <v>245000</v>
      </c>
      <c r="E1999" s="6">
        <v>182000</v>
      </c>
      <c r="F1999" s="6">
        <f t="shared" ref="F1999:G2068" si="153">C1999-D1999</f>
        <v>0</v>
      </c>
      <c r="G1999" s="6">
        <f t="shared" si="153"/>
        <v>63000</v>
      </c>
    </row>
    <row r="2000" spans="1:7" x14ac:dyDescent="0.25">
      <c r="A2000" s="2" t="s">
        <v>152</v>
      </c>
      <c r="B2000" s="4">
        <v>50102990</v>
      </c>
      <c r="C2000" s="6">
        <v>1175837</v>
      </c>
      <c r="D2000" s="6">
        <v>1175837</v>
      </c>
      <c r="E2000" s="6">
        <v>899932</v>
      </c>
      <c r="F2000" s="6">
        <f t="shared" si="153"/>
        <v>0</v>
      </c>
      <c r="G2000" s="6">
        <f t="shared" si="153"/>
        <v>275905</v>
      </c>
    </row>
    <row r="2001" spans="1:7" x14ac:dyDescent="0.25">
      <c r="A2001" s="2" t="s">
        <v>35</v>
      </c>
      <c r="B2001" s="4">
        <v>50103010</v>
      </c>
      <c r="C2001" s="6">
        <v>1693206</v>
      </c>
      <c r="D2001" s="6">
        <v>1693206</v>
      </c>
      <c r="E2001" s="6">
        <v>666849.72</v>
      </c>
      <c r="F2001" s="6">
        <f t="shared" si="153"/>
        <v>0</v>
      </c>
      <c r="G2001" s="6">
        <f t="shared" si="153"/>
        <v>1026356.28</v>
      </c>
    </row>
    <row r="2002" spans="1:7" x14ac:dyDescent="0.25">
      <c r="A2002" s="2" t="s">
        <v>36</v>
      </c>
      <c r="B2002" s="4">
        <v>50103020</v>
      </c>
      <c r="C2002" s="6">
        <v>84000</v>
      </c>
      <c r="D2002" s="6">
        <v>84000</v>
      </c>
      <c r="E2002" s="6">
        <v>33200</v>
      </c>
      <c r="F2002" s="6">
        <f t="shared" si="153"/>
        <v>0</v>
      </c>
      <c r="G2002" s="6">
        <f t="shared" si="153"/>
        <v>50800</v>
      </c>
    </row>
    <row r="2003" spans="1:7" x14ac:dyDescent="0.25">
      <c r="A2003" s="2" t="s">
        <v>37</v>
      </c>
      <c r="B2003" s="4">
        <v>50103030</v>
      </c>
      <c r="C2003" s="6">
        <v>343344</v>
      </c>
      <c r="D2003" s="6">
        <v>343344</v>
      </c>
      <c r="E2003" s="6">
        <v>134649.85</v>
      </c>
      <c r="F2003" s="6">
        <f t="shared" si="153"/>
        <v>0</v>
      </c>
      <c r="G2003" s="6">
        <f t="shared" si="153"/>
        <v>208694.15</v>
      </c>
    </row>
    <row r="2004" spans="1:7" x14ac:dyDescent="0.25">
      <c r="A2004" s="2" t="s">
        <v>38</v>
      </c>
      <c r="B2004" s="4">
        <v>50103040</v>
      </c>
      <c r="C2004" s="6">
        <v>42000</v>
      </c>
      <c r="D2004" s="6">
        <v>42000</v>
      </c>
      <c r="E2004" s="6">
        <v>16600</v>
      </c>
      <c r="F2004" s="6">
        <f t="shared" si="153"/>
        <v>0</v>
      </c>
      <c r="G2004" s="6">
        <f t="shared" si="153"/>
        <v>25400</v>
      </c>
    </row>
    <row r="2005" spans="1:7" x14ac:dyDescent="0.25">
      <c r="A2005" s="2" t="s">
        <v>96</v>
      </c>
      <c r="B2005" s="4">
        <v>50104990</v>
      </c>
      <c r="C2005" s="6">
        <v>175000</v>
      </c>
      <c r="D2005" s="6">
        <v>175000</v>
      </c>
      <c r="E2005" s="6">
        <v>0</v>
      </c>
      <c r="F2005" s="6">
        <f t="shared" si="153"/>
        <v>0</v>
      </c>
      <c r="G2005" s="6">
        <f t="shared" si="153"/>
        <v>175000</v>
      </c>
    </row>
    <row r="2006" spans="1:7" x14ac:dyDescent="0.25">
      <c r="B2006" s="4"/>
    </row>
    <row r="2007" spans="1:7" s="3" customFormat="1" x14ac:dyDescent="0.25">
      <c r="A2007" s="3" t="s">
        <v>40</v>
      </c>
      <c r="B2007" s="5">
        <v>200</v>
      </c>
      <c r="C2007" s="1">
        <v>13028001.17</v>
      </c>
      <c r="D2007" s="1">
        <v>11291101.17</v>
      </c>
      <c r="E2007" s="1">
        <v>7461698.9000000004</v>
      </c>
      <c r="F2007" s="1">
        <f t="shared" si="153"/>
        <v>1736900</v>
      </c>
      <c r="G2007" s="1">
        <f t="shared" si="153"/>
        <v>3829402.2699999996</v>
      </c>
    </row>
    <row r="2008" spans="1:7" s="3" customFormat="1" x14ac:dyDescent="0.25">
      <c r="A2008" s="3" t="s">
        <v>705</v>
      </c>
      <c r="B2008" s="5"/>
      <c r="C2008" s="1">
        <f>SUM(C2009:C2024)</f>
        <v>3809001.17</v>
      </c>
      <c r="D2008" s="1">
        <f t="shared" ref="D2008:G2008" si="154">SUM(D2009:D2024)</f>
        <v>2072101.17</v>
      </c>
      <c r="E2008" s="1">
        <f t="shared" si="154"/>
        <v>1248394.3</v>
      </c>
      <c r="F2008" s="1">
        <f t="shared" si="154"/>
        <v>1736900</v>
      </c>
      <c r="G2008" s="1">
        <f t="shared" si="154"/>
        <v>823706.87000000011</v>
      </c>
    </row>
    <row r="2009" spans="1:7" x14ac:dyDescent="0.25">
      <c r="A2009" s="2" t="s">
        <v>56</v>
      </c>
      <c r="B2009" s="4">
        <v>50201010</v>
      </c>
      <c r="C2009" s="6">
        <v>50000</v>
      </c>
      <c r="D2009" s="6">
        <v>50000</v>
      </c>
      <c r="E2009" s="6">
        <v>22995.5</v>
      </c>
      <c r="F2009" s="6">
        <f t="shared" si="153"/>
        <v>0</v>
      </c>
      <c r="G2009" s="6">
        <f t="shared" si="153"/>
        <v>27004.5</v>
      </c>
    </row>
    <row r="2010" spans="1:7" x14ac:dyDescent="0.25">
      <c r="A2010" s="2" t="s">
        <v>57</v>
      </c>
      <c r="B2010" s="4">
        <v>50202010</v>
      </c>
      <c r="C2010" s="6">
        <v>50000</v>
      </c>
      <c r="D2010" s="6">
        <v>50000</v>
      </c>
      <c r="E2010" s="6">
        <v>30530</v>
      </c>
      <c r="F2010" s="6">
        <f t="shared" si="153"/>
        <v>0</v>
      </c>
      <c r="G2010" s="6">
        <f t="shared" si="153"/>
        <v>19470</v>
      </c>
    </row>
    <row r="2011" spans="1:7" x14ac:dyDescent="0.25">
      <c r="A2011" s="2" t="s">
        <v>58</v>
      </c>
      <c r="B2011" s="4">
        <v>50203010</v>
      </c>
      <c r="C2011" s="6">
        <v>65000</v>
      </c>
      <c r="D2011" s="6">
        <v>65000</v>
      </c>
      <c r="E2011" s="6">
        <v>62392</v>
      </c>
      <c r="F2011" s="6">
        <f t="shared" si="153"/>
        <v>0</v>
      </c>
      <c r="G2011" s="6">
        <f t="shared" si="153"/>
        <v>2608</v>
      </c>
    </row>
    <row r="2012" spans="1:7" x14ac:dyDescent="0.25">
      <c r="A2012" s="2" t="s">
        <v>74</v>
      </c>
      <c r="B2012" s="4">
        <v>50203090</v>
      </c>
      <c r="C2012" s="6">
        <v>2249301.17</v>
      </c>
      <c r="D2012" s="6">
        <v>962401.17</v>
      </c>
      <c r="E2012" s="6">
        <v>747160.25</v>
      </c>
      <c r="F2012" s="6">
        <f t="shared" si="153"/>
        <v>1286900</v>
      </c>
      <c r="G2012" s="6">
        <f t="shared" si="153"/>
        <v>215240.92000000004</v>
      </c>
    </row>
    <row r="2013" spans="1:7" x14ac:dyDescent="0.25">
      <c r="A2013" s="2" t="s">
        <v>406</v>
      </c>
      <c r="B2013" s="4">
        <v>50203100</v>
      </c>
      <c r="C2013" s="6">
        <v>75000</v>
      </c>
      <c r="D2013" s="6">
        <v>75000</v>
      </c>
      <c r="E2013" s="6">
        <v>0</v>
      </c>
      <c r="F2013" s="6">
        <f t="shared" si="153"/>
        <v>0</v>
      </c>
      <c r="G2013" s="6">
        <f t="shared" si="153"/>
        <v>75000</v>
      </c>
    </row>
    <row r="2014" spans="1:7" x14ac:dyDescent="0.25">
      <c r="A2014" s="2" t="s">
        <v>61</v>
      </c>
      <c r="B2014" s="4">
        <v>50203210</v>
      </c>
      <c r="C2014" s="6">
        <v>104700</v>
      </c>
      <c r="D2014" s="6">
        <v>104700</v>
      </c>
      <c r="E2014" s="6">
        <v>104319</v>
      </c>
      <c r="F2014" s="6">
        <f t="shared" si="153"/>
        <v>0</v>
      </c>
      <c r="G2014" s="6">
        <f t="shared" si="153"/>
        <v>381</v>
      </c>
    </row>
    <row r="2015" spans="1:7" x14ac:dyDescent="0.25">
      <c r="A2015" s="2" t="s">
        <v>113</v>
      </c>
      <c r="B2015" s="4">
        <v>50203220</v>
      </c>
      <c r="C2015" s="6">
        <v>10000</v>
      </c>
      <c r="D2015" s="6">
        <v>10000</v>
      </c>
      <c r="E2015" s="6">
        <v>9180</v>
      </c>
      <c r="F2015" s="6">
        <f t="shared" si="153"/>
        <v>0</v>
      </c>
      <c r="G2015" s="6">
        <f t="shared" si="153"/>
        <v>820</v>
      </c>
    </row>
    <row r="2016" spans="1:7" x14ac:dyDescent="0.25">
      <c r="A2016" s="2" t="s">
        <v>62</v>
      </c>
      <c r="B2016" s="4">
        <v>50203990</v>
      </c>
      <c r="C2016" s="6">
        <v>59000</v>
      </c>
      <c r="D2016" s="6">
        <v>59000</v>
      </c>
      <c r="E2016" s="6">
        <v>17500</v>
      </c>
      <c r="F2016" s="6">
        <f t="shared" si="153"/>
        <v>0</v>
      </c>
      <c r="G2016" s="6">
        <f t="shared" si="153"/>
        <v>41500</v>
      </c>
    </row>
    <row r="2017" spans="1:7" x14ac:dyDescent="0.25">
      <c r="A2017" s="2" t="s">
        <v>63</v>
      </c>
      <c r="B2017" s="4">
        <v>50204010</v>
      </c>
      <c r="C2017" s="6">
        <v>15000</v>
      </c>
      <c r="D2017" s="6">
        <v>15000</v>
      </c>
      <c r="E2017" s="6">
        <v>2400</v>
      </c>
      <c r="F2017" s="6">
        <f t="shared" si="153"/>
        <v>0</v>
      </c>
      <c r="G2017" s="6">
        <f t="shared" si="153"/>
        <v>12600</v>
      </c>
    </row>
    <row r="2018" spans="1:7" x14ac:dyDescent="0.25">
      <c r="A2018" s="2" t="s">
        <v>159</v>
      </c>
      <c r="B2018" s="4">
        <v>50204020</v>
      </c>
      <c r="C2018" s="6">
        <v>850000</v>
      </c>
      <c r="D2018" s="6">
        <v>425000</v>
      </c>
      <c r="E2018" s="6">
        <v>151821.54999999999</v>
      </c>
      <c r="F2018" s="6">
        <f t="shared" si="153"/>
        <v>425000</v>
      </c>
      <c r="G2018" s="6">
        <f t="shared" si="153"/>
        <v>273178.45</v>
      </c>
    </row>
    <row r="2019" spans="1:7" x14ac:dyDescent="0.25">
      <c r="A2019" s="2" t="s">
        <v>133</v>
      </c>
      <c r="B2019" s="4">
        <v>50205020</v>
      </c>
      <c r="C2019" s="6">
        <v>35000</v>
      </c>
      <c r="D2019" s="6">
        <v>35000</v>
      </c>
      <c r="E2019" s="6">
        <v>18816</v>
      </c>
      <c r="F2019" s="6">
        <f t="shared" si="153"/>
        <v>0</v>
      </c>
      <c r="G2019" s="6">
        <f t="shared" si="153"/>
        <v>16184</v>
      </c>
    </row>
    <row r="2020" spans="1:7" x14ac:dyDescent="0.25">
      <c r="A2020" s="2" t="s">
        <v>134</v>
      </c>
      <c r="B2020" s="4">
        <v>50205020</v>
      </c>
      <c r="C2020" s="6">
        <v>96000</v>
      </c>
      <c r="D2020" s="6">
        <v>96000</v>
      </c>
      <c r="E2020" s="6">
        <v>45000</v>
      </c>
      <c r="F2020" s="6">
        <f t="shared" si="153"/>
        <v>0</v>
      </c>
      <c r="G2020" s="6">
        <f t="shared" si="153"/>
        <v>51000</v>
      </c>
    </row>
    <row r="2021" spans="1:7" x14ac:dyDescent="0.25">
      <c r="A2021" s="2" t="s">
        <v>92</v>
      </c>
      <c r="B2021" s="4">
        <v>50213210</v>
      </c>
      <c r="C2021" s="6">
        <v>70000</v>
      </c>
      <c r="D2021" s="6">
        <v>70000</v>
      </c>
      <c r="E2021" s="6">
        <v>0</v>
      </c>
      <c r="F2021" s="6">
        <f t="shared" si="153"/>
        <v>0</v>
      </c>
      <c r="G2021" s="6">
        <f t="shared" si="153"/>
        <v>70000</v>
      </c>
    </row>
    <row r="2022" spans="1:7" x14ac:dyDescent="0.25">
      <c r="A2022" s="2" t="s">
        <v>51</v>
      </c>
      <c r="B2022" s="4">
        <v>50216020</v>
      </c>
      <c r="C2022" s="6">
        <v>10000</v>
      </c>
      <c r="D2022" s="6">
        <v>10000</v>
      </c>
      <c r="E2022" s="6">
        <v>0</v>
      </c>
      <c r="F2022" s="6">
        <f t="shared" si="153"/>
        <v>0</v>
      </c>
      <c r="G2022" s="6">
        <f t="shared" si="153"/>
        <v>10000</v>
      </c>
    </row>
    <row r="2023" spans="1:7" x14ac:dyDescent="0.25">
      <c r="A2023" s="2" t="s">
        <v>75</v>
      </c>
      <c r="B2023" s="4">
        <v>50299020</v>
      </c>
      <c r="C2023" s="6">
        <v>20000</v>
      </c>
      <c r="D2023" s="6">
        <v>20000</v>
      </c>
      <c r="E2023" s="6">
        <v>12200</v>
      </c>
      <c r="F2023" s="6">
        <f t="shared" si="153"/>
        <v>0</v>
      </c>
      <c r="G2023" s="6">
        <f t="shared" si="153"/>
        <v>7800</v>
      </c>
    </row>
    <row r="2024" spans="1:7" x14ac:dyDescent="0.25">
      <c r="A2024" s="2" t="s">
        <v>76</v>
      </c>
      <c r="B2024" s="4">
        <v>50299030</v>
      </c>
      <c r="C2024" s="6">
        <v>50000</v>
      </c>
      <c r="D2024" s="6">
        <v>25000</v>
      </c>
      <c r="E2024" s="6">
        <v>24080</v>
      </c>
      <c r="F2024" s="6">
        <f t="shared" si="153"/>
        <v>25000</v>
      </c>
      <c r="G2024" s="6">
        <f t="shared" si="153"/>
        <v>920</v>
      </c>
    </row>
    <row r="2025" spans="1:7" x14ac:dyDescent="0.25">
      <c r="B2025" s="4"/>
    </row>
    <row r="2026" spans="1:7" s="3" customFormat="1" x14ac:dyDescent="0.25">
      <c r="A2026" s="3" t="s">
        <v>428</v>
      </c>
      <c r="B2026" s="5" t="s">
        <v>10</v>
      </c>
      <c r="C2026" s="1">
        <v>635250</v>
      </c>
      <c r="D2026" s="1">
        <v>635250</v>
      </c>
      <c r="E2026" s="1">
        <v>260718</v>
      </c>
      <c r="F2026" s="1">
        <f t="shared" si="153"/>
        <v>0</v>
      </c>
      <c r="G2026" s="1">
        <f t="shared" si="153"/>
        <v>374532</v>
      </c>
    </row>
    <row r="2027" spans="1:7" x14ac:dyDescent="0.25">
      <c r="A2027" s="2" t="s">
        <v>56</v>
      </c>
      <c r="B2027" s="4">
        <v>50201010</v>
      </c>
      <c r="C2027" s="6">
        <v>15000</v>
      </c>
      <c r="D2027" s="6">
        <v>15000</v>
      </c>
      <c r="E2027" s="6">
        <v>0</v>
      </c>
      <c r="F2027" s="6">
        <f t="shared" si="153"/>
        <v>0</v>
      </c>
      <c r="G2027" s="6">
        <f t="shared" si="153"/>
        <v>15000</v>
      </c>
    </row>
    <row r="2028" spans="1:7" x14ac:dyDescent="0.25">
      <c r="A2028" s="2" t="s">
        <v>57</v>
      </c>
      <c r="B2028" s="4">
        <v>50202010</v>
      </c>
      <c r="C2028" s="6">
        <v>20000</v>
      </c>
      <c r="D2028" s="6">
        <v>20000</v>
      </c>
      <c r="E2028" s="6">
        <v>6020</v>
      </c>
      <c r="F2028" s="6">
        <f t="shared" si="153"/>
        <v>0</v>
      </c>
      <c r="G2028" s="6">
        <f t="shared" si="153"/>
        <v>13980</v>
      </c>
    </row>
    <row r="2029" spans="1:7" x14ac:dyDescent="0.25">
      <c r="A2029" s="2" t="s">
        <v>58</v>
      </c>
      <c r="B2029" s="4">
        <v>50203010</v>
      </c>
      <c r="C2029" s="6">
        <v>20000</v>
      </c>
      <c r="D2029" s="6">
        <v>20000</v>
      </c>
      <c r="E2029" s="6">
        <v>6954</v>
      </c>
      <c r="F2029" s="6">
        <f t="shared" si="153"/>
        <v>0</v>
      </c>
      <c r="G2029" s="6">
        <f t="shared" si="153"/>
        <v>13046</v>
      </c>
    </row>
    <row r="2030" spans="1:7" x14ac:dyDescent="0.25">
      <c r="A2030" s="2" t="s">
        <v>429</v>
      </c>
      <c r="B2030" s="4">
        <v>50203040</v>
      </c>
      <c r="C2030" s="6">
        <v>530250</v>
      </c>
      <c r="D2030" s="6">
        <v>530250</v>
      </c>
      <c r="E2030" s="6">
        <v>237124</v>
      </c>
      <c r="F2030" s="6">
        <f t="shared" si="153"/>
        <v>0</v>
      </c>
      <c r="G2030" s="6">
        <f t="shared" si="153"/>
        <v>293126</v>
      </c>
    </row>
    <row r="2031" spans="1:7" x14ac:dyDescent="0.25">
      <c r="A2031" s="2" t="s">
        <v>62</v>
      </c>
      <c r="B2031" s="4">
        <v>50203990</v>
      </c>
      <c r="C2031" s="6">
        <v>30000</v>
      </c>
      <c r="D2031" s="6">
        <v>30000</v>
      </c>
      <c r="E2031" s="6">
        <v>0</v>
      </c>
      <c r="F2031" s="6">
        <f t="shared" si="153"/>
        <v>0</v>
      </c>
      <c r="G2031" s="6">
        <f t="shared" si="153"/>
        <v>30000</v>
      </c>
    </row>
    <row r="2032" spans="1:7" x14ac:dyDescent="0.25">
      <c r="A2032" s="2" t="s">
        <v>76</v>
      </c>
      <c r="B2032" s="4">
        <v>50299030</v>
      </c>
      <c r="C2032" s="6">
        <v>20000</v>
      </c>
      <c r="D2032" s="6">
        <v>20000</v>
      </c>
      <c r="E2032" s="6">
        <v>10620</v>
      </c>
      <c r="F2032" s="6">
        <f t="shared" si="153"/>
        <v>0</v>
      </c>
      <c r="G2032" s="6">
        <f t="shared" si="153"/>
        <v>9380</v>
      </c>
    </row>
    <row r="2033" spans="1:7" x14ac:dyDescent="0.25">
      <c r="B2033" s="4"/>
    </row>
    <row r="2034" spans="1:7" s="3" customFormat="1" x14ac:dyDescent="0.25">
      <c r="A2034" s="3" t="s">
        <v>430</v>
      </c>
      <c r="B2034" s="5" t="s">
        <v>10</v>
      </c>
      <c r="C2034" s="1">
        <v>1254750</v>
      </c>
      <c r="D2034" s="1">
        <v>1254750</v>
      </c>
      <c r="E2034" s="1">
        <v>594365</v>
      </c>
      <c r="F2034" s="1">
        <f t="shared" si="153"/>
        <v>0</v>
      </c>
      <c r="G2034" s="1">
        <f t="shared" si="153"/>
        <v>660385</v>
      </c>
    </row>
    <row r="2035" spans="1:7" x14ac:dyDescent="0.25">
      <c r="A2035" s="2" t="s">
        <v>56</v>
      </c>
      <c r="B2035" s="4">
        <v>50201010</v>
      </c>
      <c r="C2035" s="6">
        <v>15000</v>
      </c>
      <c r="D2035" s="6">
        <v>15000</v>
      </c>
      <c r="E2035" s="6">
        <v>0</v>
      </c>
      <c r="F2035" s="6">
        <f t="shared" si="153"/>
        <v>0</v>
      </c>
      <c r="G2035" s="6">
        <f t="shared" si="153"/>
        <v>15000</v>
      </c>
    </row>
    <row r="2036" spans="1:7" x14ac:dyDescent="0.25">
      <c r="A2036" s="2" t="s">
        <v>57</v>
      </c>
      <c r="B2036" s="4">
        <v>50202010</v>
      </c>
      <c r="C2036" s="6">
        <v>10000</v>
      </c>
      <c r="D2036" s="6">
        <v>10000</v>
      </c>
      <c r="E2036" s="6">
        <v>10000</v>
      </c>
      <c r="F2036" s="6">
        <f t="shared" si="153"/>
        <v>0</v>
      </c>
      <c r="G2036" s="6">
        <f t="shared" si="153"/>
        <v>0</v>
      </c>
    </row>
    <row r="2037" spans="1:7" x14ac:dyDescent="0.25">
      <c r="A2037" s="2" t="s">
        <v>58</v>
      </c>
      <c r="B2037" s="4">
        <v>50203010</v>
      </c>
      <c r="C2037" s="6">
        <v>5000</v>
      </c>
      <c r="D2037" s="6">
        <v>5000</v>
      </c>
      <c r="E2037" s="6">
        <v>4805</v>
      </c>
      <c r="F2037" s="6">
        <f t="shared" si="153"/>
        <v>0</v>
      </c>
      <c r="G2037" s="6">
        <f t="shared" si="153"/>
        <v>195</v>
      </c>
    </row>
    <row r="2038" spans="1:7" x14ac:dyDescent="0.25">
      <c r="A2038" s="2" t="s">
        <v>429</v>
      </c>
      <c r="B2038" s="4">
        <v>50203040</v>
      </c>
      <c r="C2038" s="6">
        <v>1039750</v>
      </c>
      <c r="D2038" s="6">
        <v>1039750</v>
      </c>
      <c r="E2038" s="6">
        <v>456960</v>
      </c>
      <c r="F2038" s="6">
        <f t="shared" si="153"/>
        <v>0</v>
      </c>
      <c r="G2038" s="6">
        <f t="shared" si="153"/>
        <v>582790</v>
      </c>
    </row>
    <row r="2039" spans="1:7" x14ac:dyDescent="0.25">
      <c r="A2039" s="2" t="s">
        <v>365</v>
      </c>
      <c r="B2039" s="4">
        <v>50203070</v>
      </c>
      <c r="C2039" s="6">
        <v>95000</v>
      </c>
      <c r="D2039" s="6">
        <v>95000</v>
      </c>
      <c r="E2039" s="6">
        <v>92220</v>
      </c>
      <c r="F2039" s="6">
        <f t="shared" si="153"/>
        <v>0</v>
      </c>
      <c r="G2039" s="6">
        <f t="shared" si="153"/>
        <v>2780</v>
      </c>
    </row>
    <row r="2040" spans="1:7" x14ac:dyDescent="0.25">
      <c r="A2040" s="2" t="s">
        <v>62</v>
      </c>
      <c r="B2040" s="4">
        <v>50203990</v>
      </c>
      <c r="C2040" s="6">
        <v>50000</v>
      </c>
      <c r="D2040" s="6">
        <v>50000</v>
      </c>
      <c r="E2040" s="6">
        <v>0</v>
      </c>
      <c r="F2040" s="6">
        <f t="shared" si="153"/>
        <v>0</v>
      </c>
      <c r="G2040" s="6">
        <f t="shared" si="153"/>
        <v>50000</v>
      </c>
    </row>
    <row r="2041" spans="1:7" x14ac:dyDescent="0.25">
      <c r="A2041" s="2" t="s">
        <v>75</v>
      </c>
      <c r="B2041" s="4">
        <v>50299020</v>
      </c>
      <c r="C2041" s="6">
        <v>20000</v>
      </c>
      <c r="D2041" s="6">
        <v>20000</v>
      </c>
      <c r="E2041" s="6">
        <v>19880</v>
      </c>
      <c r="F2041" s="6">
        <f t="shared" si="153"/>
        <v>0</v>
      </c>
      <c r="G2041" s="6">
        <f t="shared" si="153"/>
        <v>120</v>
      </c>
    </row>
    <row r="2042" spans="1:7" x14ac:dyDescent="0.25">
      <c r="A2042" s="2" t="s">
        <v>76</v>
      </c>
      <c r="B2042" s="4">
        <v>50299030</v>
      </c>
      <c r="C2042" s="6">
        <v>20000</v>
      </c>
      <c r="D2042" s="6">
        <v>20000</v>
      </c>
      <c r="E2042" s="6">
        <v>10500</v>
      </c>
      <c r="F2042" s="6">
        <f t="shared" si="153"/>
        <v>0</v>
      </c>
      <c r="G2042" s="6">
        <f t="shared" si="153"/>
        <v>9500</v>
      </c>
    </row>
    <row r="2043" spans="1:7" x14ac:dyDescent="0.25">
      <c r="B2043" s="4"/>
    </row>
    <row r="2044" spans="1:7" s="3" customFormat="1" x14ac:dyDescent="0.25">
      <c r="A2044" s="3" t="s">
        <v>431</v>
      </c>
      <c r="B2044" s="5" t="s">
        <v>10</v>
      </c>
      <c r="C2044" s="1">
        <v>514500</v>
      </c>
      <c r="D2044" s="1">
        <v>514500</v>
      </c>
      <c r="E2044" s="1">
        <v>251640</v>
      </c>
      <c r="F2044" s="1">
        <f t="shared" si="153"/>
        <v>0</v>
      </c>
      <c r="G2044" s="1">
        <f t="shared" si="153"/>
        <v>262860</v>
      </c>
    </row>
    <row r="2045" spans="1:7" x14ac:dyDescent="0.25">
      <c r="A2045" s="2" t="s">
        <v>56</v>
      </c>
      <c r="B2045" s="4">
        <v>50201010</v>
      </c>
      <c r="C2045" s="6">
        <v>20000</v>
      </c>
      <c r="D2045" s="6">
        <v>20000</v>
      </c>
      <c r="E2045" s="6">
        <v>0</v>
      </c>
      <c r="F2045" s="6">
        <f t="shared" si="153"/>
        <v>0</v>
      </c>
      <c r="G2045" s="6">
        <f t="shared" si="153"/>
        <v>20000</v>
      </c>
    </row>
    <row r="2046" spans="1:7" x14ac:dyDescent="0.25">
      <c r="A2046" s="2" t="s">
        <v>57</v>
      </c>
      <c r="B2046" s="4">
        <v>50202010</v>
      </c>
      <c r="C2046" s="6">
        <v>50000</v>
      </c>
      <c r="D2046" s="6">
        <v>50000</v>
      </c>
      <c r="E2046" s="6">
        <v>0</v>
      </c>
      <c r="F2046" s="6">
        <f t="shared" si="153"/>
        <v>0</v>
      </c>
      <c r="G2046" s="6">
        <f t="shared" si="153"/>
        <v>50000</v>
      </c>
    </row>
    <row r="2047" spans="1:7" x14ac:dyDescent="0.25">
      <c r="A2047" s="2" t="s">
        <v>429</v>
      </c>
      <c r="B2047" s="4">
        <v>50203040</v>
      </c>
      <c r="C2047" s="6">
        <v>200000</v>
      </c>
      <c r="D2047" s="6">
        <v>200000</v>
      </c>
      <c r="E2047" s="6">
        <v>91000</v>
      </c>
      <c r="F2047" s="6">
        <f t="shared" si="153"/>
        <v>0</v>
      </c>
      <c r="G2047" s="6">
        <f t="shared" si="153"/>
        <v>109000</v>
      </c>
    </row>
    <row r="2048" spans="1:7" x14ac:dyDescent="0.25">
      <c r="A2048" s="2" t="s">
        <v>406</v>
      </c>
      <c r="B2048" s="4">
        <v>50203100</v>
      </c>
      <c r="C2048" s="6">
        <v>50000</v>
      </c>
      <c r="D2048" s="6">
        <v>50000</v>
      </c>
      <c r="E2048" s="6">
        <v>0</v>
      </c>
      <c r="F2048" s="6">
        <f t="shared" si="153"/>
        <v>0</v>
      </c>
      <c r="G2048" s="6">
        <f t="shared" si="153"/>
        <v>50000</v>
      </c>
    </row>
    <row r="2049" spans="1:7" x14ac:dyDescent="0.25">
      <c r="A2049" s="2" t="s">
        <v>61</v>
      </c>
      <c r="B2049" s="4">
        <v>50203210</v>
      </c>
      <c r="C2049" s="6">
        <v>24500</v>
      </c>
      <c r="D2049" s="6">
        <v>24500</v>
      </c>
      <c r="E2049" s="6">
        <v>23100</v>
      </c>
      <c r="F2049" s="6">
        <f t="shared" si="153"/>
        <v>0</v>
      </c>
      <c r="G2049" s="6">
        <f t="shared" si="153"/>
        <v>1400</v>
      </c>
    </row>
    <row r="2050" spans="1:7" x14ac:dyDescent="0.25">
      <c r="A2050" s="2" t="s">
        <v>113</v>
      </c>
      <c r="B2050" s="4">
        <v>50203220</v>
      </c>
      <c r="C2050" s="6">
        <v>25000</v>
      </c>
      <c r="D2050" s="6">
        <v>25000</v>
      </c>
      <c r="E2050" s="6">
        <v>24740</v>
      </c>
      <c r="F2050" s="6">
        <f t="shared" si="153"/>
        <v>0</v>
      </c>
      <c r="G2050" s="6">
        <f t="shared" si="153"/>
        <v>260</v>
      </c>
    </row>
    <row r="2051" spans="1:7" x14ac:dyDescent="0.25">
      <c r="A2051" s="2" t="s">
        <v>62</v>
      </c>
      <c r="B2051" s="4">
        <v>50203990</v>
      </c>
      <c r="C2051" s="6">
        <v>75000</v>
      </c>
      <c r="D2051" s="6">
        <v>75000</v>
      </c>
      <c r="E2051" s="6">
        <v>44100</v>
      </c>
      <c r="F2051" s="6">
        <f t="shared" si="153"/>
        <v>0</v>
      </c>
      <c r="G2051" s="6">
        <f t="shared" si="153"/>
        <v>30900</v>
      </c>
    </row>
    <row r="2052" spans="1:7" x14ac:dyDescent="0.25">
      <c r="A2052" s="2" t="s">
        <v>76</v>
      </c>
      <c r="B2052" s="4">
        <v>50299030</v>
      </c>
      <c r="C2052" s="6">
        <v>70000</v>
      </c>
      <c r="D2052" s="6">
        <v>70000</v>
      </c>
      <c r="E2052" s="6">
        <v>68700</v>
      </c>
      <c r="F2052" s="6">
        <f t="shared" si="153"/>
        <v>0</v>
      </c>
      <c r="G2052" s="6">
        <f t="shared" si="153"/>
        <v>1300</v>
      </c>
    </row>
    <row r="2053" spans="1:7" x14ac:dyDescent="0.25">
      <c r="B2053" s="4"/>
    </row>
    <row r="2054" spans="1:7" s="3" customFormat="1" x14ac:dyDescent="0.25">
      <c r="A2054" s="3" t="s">
        <v>432</v>
      </c>
      <c r="B2054" s="5" t="s">
        <v>10</v>
      </c>
      <c r="C2054" s="1">
        <v>6814500</v>
      </c>
      <c r="D2054" s="1">
        <v>6814500</v>
      </c>
      <c r="E2054" s="1">
        <v>5106581.5999999996</v>
      </c>
      <c r="F2054" s="1">
        <f t="shared" si="153"/>
        <v>0</v>
      </c>
      <c r="G2054" s="1">
        <f t="shared" si="153"/>
        <v>1707918.4000000004</v>
      </c>
    </row>
    <row r="2055" spans="1:7" x14ac:dyDescent="0.25">
      <c r="A2055" s="2" t="s">
        <v>56</v>
      </c>
      <c r="B2055" s="4">
        <v>50201010</v>
      </c>
      <c r="C2055" s="6">
        <v>15000</v>
      </c>
      <c r="D2055" s="6">
        <v>15000</v>
      </c>
      <c r="E2055" s="6">
        <v>0</v>
      </c>
      <c r="F2055" s="6">
        <f t="shared" si="153"/>
        <v>0</v>
      </c>
      <c r="G2055" s="6">
        <f t="shared" si="153"/>
        <v>15000</v>
      </c>
    </row>
    <row r="2056" spans="1:7" x14ac:dyDescent="0.25">
      <c r="A2056" s="2" t="s">
        <v>57</v>
      </c>
      <c r="B2056" s="4">
        <v>50202010</v>
      </c>
      <c r="C2056" s="6">
        <v>15000</v>
      </c>
      <c r="D2056" s="6">
        <v>15000</v>
      </c>
      <c r="E2056" s="6">
        <v>1480</v>
      </c>
      <c r="F2056" s="6">
        <f t="shared" si="153"/>
        <v>0</v>
      </c>
      <c r="G2056" s="6">
        <f t="shared" si="153"/>
        <v>13520</v>
      </c>
    </row>
    <row r="2057" spans="1:7" x14ac:dyDescent="0.25">
      <c r="A2057" s="2" t="s">
        <v>58</v>
      </c>
      <c r="B2057" s="4">
        <v>50203010</v>
      </c>
      <c r="C2057" s="6">
        <v>10000</v>
      </c>
      <c r="D2057" s="6">
        <v>10000</v>
      </c>
      <c r="E2057" s="6">
        <v>9799.25</v>
      </c>
      <c r="F2057" s="6">
        <f t="shared" si="153"/>
        <v>0</v>
      </c>
      <c r="G2057" s="6">
        <f t="shared" si="153"/>
        <v>200.75</v>
      </c>
    </row>
    <row r="2058" spans="1:7" x14ac:dyDescent="0.25">
      <c r="A2058" s="2" t="s">
        <v>429</v>
      </c>
      <c r="B2058" s="4">
        <v>50203040</v>
      </c>
      <c r="C2058" s="6">
        <v>4777500</v>
      </c>
      <c r="D2058" s="6">
        <v>4777500</v>
      </c>
      <c r="E2058" s="6">
        <v>4733512</v>
      </c>
      <c r="F2058" s="6">
        <f t="shared" si="153"/>
        <v>0</v>
      </c>
      <c r="G2058" s="6">
        <f t="shared" si="153"/>
        <v>43988</v>
      </c>
    </row>
    <row r="2059" spans="1:7" x14ac:dyDescent="0.25">
      <c r="A2059" s="2" t="s">
        <v>406</v>
      </c>
      <c r="B2059" s="4">
        <v>50203100</v>
      </c>
      <c r="C2059" s="6">
        <v>230000</v>
      </c>
      <c r="D2059" s="6">
        <v>230000</v>
      </c>
      <c r="E2059" s="6">
        <v>0</v>
      </c>
      <c r="F2059" s="6">
        <f t="shared" si="153"/>
        <v>0</v>
      </c>
      <c r="G2059" s="6">
        <f t="shared" si="153"/>
        <v>230000</v>
      </c>
    </row>
    <row r="2060" spans="1:7" x14ac:dyDescent="0.25">
      <c r="A2060" s="2" t="s">
        <v>61</v>
      </c>
      <c r="B2060" s="4">
        <v>50203210</v>
      </c>
      <c r="C2060" s="6">
        <v>525000</v>
      </c>
      <c r="D2060" s="6">
        <v>525000</v>
      </c>
      <c r="E2060" s="6">
        <v>0</v>
      </c>
      <c r="F2060" s="6">
        <f t="shared" si="153"/>
        <v>0</v>
      </c>
      <c r="G2060" s="6">
        <f t="shared" si="153"/>
        <v>525000</v>
      </c>
    </row>
    <row r="2061" spans="1:7" x14ac:dyDescent="0.25">
      <c r="A2061" s="2" t="s">
        <v>113</v>
      </c>
      <c r="B2061" s="4">
        <v>50203220</v>
      </c>
      <c r="C2061" s="6">
        <v>53000</v>
      </c>
      <c r="D2061" s="6">
        <v>53000</v>
      </c>
      <c r="E2061" s="6">
        <v>0</v>
      </c>
      <c r="F2061" s="6">
        <f t="shared" si="153"/>
        <v>0</v>
      </c>
      <c r="G2061" s="6">
        <f t="shared" si="153"/>
        <v>53000</v>
      </c>
    </row>
    <row r="2062" spans="1:7" x14ac:dyDescent="0.25">
      <c r="A2062" s="2" t="s">
        <v>62</v>
      </c>
      <c r="B2062" s="4">
        <v>50203990</v>
      </c>
      <c r="C2062" s="6">
        <v>169000</v>
      </c>
      <c r="D2062" s="6">
        <v>169000</v>
      </c>
      <c r="E2062" s="6">
        <v>63515</v>
      </c>
      <c r="F2062" s="6">
        <f t="shared" si="153"/>
        <v>0</v>
      </c>
      <c r="G2062" s="6">
        <f t="shared" si="153"/>
        <v>105485</v>
      </c>
    </row>
    <row r="2063" spans="1:7" x14ac:dyDescent="0.25">
      <c r="A2063" s="2" t="s">
        <v>159</v>
      </c>
      <c r="B2063" s="4">
        <v>50204020</v>
      </c>
      <c r="C2063" s="6">
        <v>500000</v>
      </c>
      <c r="D2063" s="6">
        <v>500000</v>
      </c>
      <c r="E2063" s="6">
        <v>250108.85</v>
      </c>
      <c r="F2063" s="6">
        <f t="shared" si="153"/>
        <v>0</v>
      </c>
      <c r="G2063" s="6">
        <f t="shared" si="153"/>
        <v>249891.15</v>
      </c>
    </row>
    <row r="2064" spans="1:7" x14ac:dyDescent="0.25">
      <c r="A2064" s="2" t="s">
        <v>42</v>
      </c>
      <c r="B2064" s="4">
        <v>50212990</v>
      </c>
      <c r="C2064" s="6">
        <v>100000</v>
      </c>
      <c r="D2064" s="6">
        <v>100000</v>
      </c>
      <c r="E2064" s="6">
        <v>28566.5</v>
      </c>
      <c r="F2064" s="6">
        <f t="shared" si="153"/>
        <v>0</v>
      </c>
      <c r="G2064" s="6">
        <f t="shared" si="153"/>
        <v>71433.5</v>
      </c>
    </row>
    <row r="2065" spans="1:7" x14ac:dyDescent="0.25">
      <c r="A2065" s="2" t="s">
        <v>97</v>
      </c>
      <c r="B2065" s="4">
        <v>50213040</v>
      </c>
      <c r="C2065" s="6">
        <v>400000</v>
      </c>
      <c r="D2065" s="6">
        <v>400000</v>
      </c>
      <c r="E2065" s="6">
        <v>0</v>
      </c>
      <c r="F2065" s="6">
        <f t="shared" si="153"/>
        <v>0</v>
      </c>
      <c r="G2065" s="6">
        <f t="shared" si="153"/>
        <v>400000</v>
      </c>
    </row>
    <row r="2066" spans="1:7" x14ac:dyDescent="0.25">
      <c r="A2066" s="2" t="s">
        <v>76</v>
      </c>
      <c r="B2066" s="4">
        <v>50299030</v>
      </c>
      <c r="C2066" s="6">
        <v>20000</v>
      </c>
      <c r="D2066" s="6">
        <v>20000</v>
      </c>
      <c r="E2066" s="6">
        <v>19600</v>
      </c>
      <c r="F2066" s="6">
        <f t="shared" si="153"/>
        <v>0</v>
      </c>
      <c r="G2066" s="6">
        <f t="shared" si="153"/>
        <v>400</v>
      </c>
    </row>
    <row r="2067" spans="1:7" x14ac:dyDescent="0.25">
      <c r="B2067" s="4"/>
    </row>
    <row r="2068" spans="1:7" x14ac:dyDescent="0.25">
      <c r="A2068" s="3" t="s">
        <v>433</v>
      </c>
      <c r="B2068" s="5">
        <v>8731</v>
      </c>
      <c r="C2068" s="1">
        <v>34697393</v>
      </c>
      <c r="D2068" s="1">
        <v>34305201</v>
      </c>
      <c r="E2068" s="1">
        <v>14179265.939999999</v>
      </c>
      <c r="F2068" s="1">
        <f t="shared" si="153"/>
        <v>392192</v>
      </c>
      <c r="G2068" s="1">
        <f t="shared" si="153"/>
        <v>20125935.060000002</v>
      </c>
    </row>
    <row r="2069" spans="1:7" s="3" customFormat="1" x14ac:dyDescent="0.25">
      <c r="A2069" s="3" t="s">
        <v>21</v>
      </c>
      <c r="B2069" s="5">
        <v>100</v>
      </c>
      <c r="C2069" s="1">
        <v>25514578</v>
      </c>
      <c r="D2069" s="1">
        <v>25514578</v>
      </c>
      <c r="E2069" s="1">
        <v>10416449.73</v>
      </c>
      <c r="F2069" s="1">
        <f t="shared" ref="F2069:G2137" si="155">C2069-D2069</f>
        <v>0</v>
      </c>
      <c r="G2069" s="1">
        <f t="shared" si="155"/>
        <v>15098128.27</v>
      </c>
    </row>
    <row r="2070" spans="1:7" x14ac:dyDescent="0.25">
      <c r="A2070" s="2" t="s">
        <v>22</v>
      </c>
      <c r="B2070" s="4">
        <v>50101010</v>
      </c>
      <c r="C2070" s="6">
        <v>17626668</v>
      </c>
      <c r="D2070" s="6">
        <v>17626668</v>
      </c>
      <c r="E2070" s="6">
        <v>7172322.0899999999</v>
      </c>
      <c r="F2070" s="6">
        <f t="shared" si="155"/>
        <v>0</v>
      </c>
      <c r="G2070" s="6">
        <f t="shared" si="155"/>
        <v>10454345.91</v>
      </c>
    </row>
    <row r="2071" spans="1:7" x14ac:dyDescent="0.25">
      <c r="A2071" s="2" t="s">
        <v>24</v>
      </c>
      <c r="B2071" s="4">
        <v>50102010</v>
      </c>
      <c r="C2071" s="6">
        <v>888000</v>
      </c>
      <c r="D2071" s="6">
        <v>888000</v>
      </c>
      <c r="E2071" s="6">
        <v>350838.71</v>
      </c>
      <c r="F2071" s="6">
        <f t="shared" si="155"/>
        <v>0</v>
      </c>
      <c r="G2071" s="6">
        <f t="shared" si="155"/>
        <v>537161.29</v>
      </c>
    </row>
    <row r="2072" spans="1:7" x14ac:dyDescent="0.25">
      <c r="A2072" s="2" t="s">
        <v>25</v>
      </c>
      <c r="B2072" s="4">
        <v>50102020</v>
      </c>
      <c r="C2072" s="6">
        <v>216000</v>
      </c>
      <c r="D2072" s="6">
        <v>216000</v>
      </c>
      <c r="E2072" s="6">
        <v>108000</v>
      </c>
      <c r="F2072" s="6">
        <f t="shared" si="155"/>
        <v>0</v>
      </c>
      <c r="G2072" s="6">
        <f t="shared" si="155"/>
        <v>108000</v>
      </c>
    </row>
    <row r="2073" spans="1:7" x14ac:dyDescent="0.25">
      <c r="A2073" s="2" t="s">
        <v>26</v>
      </c>
      <c r="B2073" s="4">
        <v>50102030</v>
      </c>
      <c r="C2073" s="6">
        <v>216000</v>
      </c>
      <c r="D2073" s="6">
        <v>216000</v>
      </c>
      <c r="E2073" s="6">
        <v>42500</v>
      </c>
      <c r="F2073" s="6">
        <f t="shared" si="155"/>
        <v>0</v>
      </c>
      <c r="G2073" s="6">
        <f t="shared" si="155"/>
        <v>173500</v>
      </c>
    </row>
    <row r="2074" spans="1:7" x14ac:dyDescent="0.25">
      <c r="A2074" s="2" t="s">
        <v>27</v>
      </c>
      <c r="B2074" s="4">
        <v>50102040</v>
      </c>
      <c r="C2074" s="6">
        <v>259000</v>
      </c>
      <c r="D2074" s="6">
        <v>259000</v>
      </c>
      <c r="E2074" s="6">
        <v>203000</v>
      </c>
      <c r="F2074" s="6">
        <f t="shared" si="155"/>
        <v>0</v>
      </c>
      <c r="G2074" s="6">
        <f t="shared" si="155"/>
        <v>56000</v>
      </c>
    </row>
    <row r="2075" spans="1:7" x14ac:dyDescent="0.25">
      <c r="A2075" s="2" t="s">
        <v>29</v>
      </c>
      <c r="B2075" s="4">
        <v>50102120</v>
      </c>
      <c r="C2075" s="6">
        <v>60000</v>
      </c>
      <c r="D2075" s="6">
        <v>60000</v>
      </c>
      <c r="E2075" s="6">
        <v>60000</v>
      </c>
      <c r="F2075" s="6">
        <f t="shared" si="155"/>
        <v>0</v>
      </c>
      <c r="G2075" s="6">
        <f t="shared" si="155"/>
        <v>0</v>
      </c>
    </row>
    <row r="2076" spans="1:7" x14ac:dyDescent="0.25">
      <c r="A2076" s="2" t="s">
        <v>31</v>
      </c>
      <c r="B2076" s="4">
        <v>50102140</v>
      </c>
      <c r="C2076" s="6">
        <v>1468889</v>
      </c>
      <c r="D2076" s="6">
        <v>1468889</v>
      </c>
      <c r="E2076" s="6">
        <v>0</v>
      </c>
      <c r="F2076" s="6">
        <f t="shared" si="155"/>
        <v>0</v>
      </c>
      <c r="G2076" s="6">
        <f t="shared" si="155"/>
        <v>1468889</v>
      </c>
    </row>
    <row r="2077" spans="1:7" x14ac:dyDescent="0.25">
      <c r="A2077" s="2" t="s">
        <v>32</v>
      </c>
      <c r="B2077" s="4">
        <v>50102150</v>
      </c>
      <c r="C2077" s="6">
        <v>185000</v>
      </c>
      <c r="D2077" s="6">
        <v>185000</v>
      </c>
      <c r="E2077" s="6">
        <v>0</v>
      </c>
      <c r="F2077" s="6">
        <f t="shared" si="155"/>
        <v>0</v>
      </c>
      <c r="G2077" s="6">
        <f t="shared" si="155"/>
        <v>185000</v>
      </c>
    </row>
    <row r="2078" spans="1:7" x14ac:dyDescent="0.25">
      <c r="A2078" s="2" t="s">
        <v>94</v>
      </c>
      <c r="B2078" s="4">
        <v>50102990</v>
      </c>
      <c r="C2078" s="6">
        <v>259000</v>
      </c>
      <c r="D2078" s="6">
        <v>259000</v>
      </c>
      <c r="E2078" s="6">
        <v>203000</v>
      </c>
      <c r="F2078" s="6">
        <f t="shared" si="155"/>
        <v>0</v>
      </c>
      <c r="G2078" s="6">
        <f t="shared" si="155"/>
        <v>56000</v>
      </c>
    </row>
    <row r="2079" spans="1:7" x14ac:dyDescent="0.25">
      <c r="A2079" s="2" t="s">
        <v>152</v>
      </c>
      <c r="B2079" s="4">
        <v>50102990</v>
      </c>
      <c r="C2079" s="6">
        <v>1468889</v>
      </c>
      <c r="D2079" s="6">
        <v>1468889</v>
      </c>
      <c r="E2079" s="6">
        <v>1186686</v>
      </c>
      <c r="F2079" s="6">
        <f t="shared" si="155"/>
        <v>0</v>
      </c>
      <c r="G2079" s="6">
        <f t="shared" si="155"/>
        <v>282203</v>
      </c>
    </row>
    <row r="2080" spans="1:7" x14ac:dyDescent="0.25">
      <c r="A2080" s="2" t="s">
        <v>35</v>
      </c>
      <c r="B2080" s="4">
        <v>50103010</v>
      </c>
      <c r="C2080" s="6">
        <v>2115201</v>
      </c>
      <c r="D2080" s="6">
        <v>2115201</v>
      </c>
      <c r="E2080" s="6">
        <v>860727.42</v>
      </c>
      <c r="F2080" s="6">
        <f t="shared" si="155"/>
        <v>0</v>
      </c>
      <c r="G2080" s="6">
        <f t="shared" si="155"/>
        <v>1254473.58</v>
      </c>
    </row>
    <row r="2081" spans="1:7" x14ac:dyDescent="0.25">
      <c r="A2081" s="2" t="s">
        <v>36</v>
      </c>
      <c r="B2081" s="4">
        <v>50103020</v>
      </c>
      <c r="C2081" s="6">
        <v>88800</v>
      </c>
      <c r="D2081" s="6">
        <v>88800</v>
      </c>
      <c r="E2081" s="6">
        <v>35200</v>
      </c>
      <c r="F2081" s="6">
        <f t="shared" si="155"/>
        <v>0</v>
      </c>
      <c r="G2081" s="6">
        <f t="shared" si="155"/>
        <v>53600</v>
      </c>
    </row>
    <row r="2082" spans="1:7" x14ac:dyDescent="0.25">
      <c r="A2082" s="2" t="s">
        <v>37</v>
      </c>
      <c r="B2082" s="4">
        <v>50103030</v>
      </c>
      <c r="C2082" s="6">
        <v>433731</v>
      </c>
      <c r="D2082" s="6">
        <v>433731</v>
      </c>
      <c r="E2082" s="6">
        <v>176575.51</v>
      </c>
      <c r="F2082" s="6">
        <f t="shared" si="155"/>
        <v>0</v>
      </c>
      <c r="G2082" s="6">
        <f t="shared" si="155"/>
        <v>257155.49</v>
      </c>
    </row>
    <row r="2083" spans="1:7" x14ac:dyDescent="0.25">
      <c r="A2083" s="2" t="s">
        <v>38</v>
      </c>
      <c r="B2083" s="4">
        <v>50103040</v>
      </c>
      <c r="C2083" s="6">
        <v>44400</v>
      </c>
      <c r="D2083" s="6">
        <v>44400</v>
      </c>
      <c r="E2083" s="6">
        <v>17600</v>
      </c>
      <c r="F2083" s="6">
        <f t="shared" si="155"/>
        <v>0</v>
      </c>
      <c r="G2083" s="6">
        <f t="shared" si="155"/>
        <v>26800</v>
      </c>
    </row>
    <row r="2084" spans="1:7" x14ac:dyDescent="0.25">
      <c r="A2084" s="2" t="s">
        <v>96</v>
      </c>
      <c r="B2084" s="4">
        <v>50104990</v>
      </c>
      <c r="C2084" s="6">
        <v>185000</v>
      </c>
      <c r="D2084" s="6">
        <v>185000</v>
      </c>
      <c r="E2084" s="6">
        <v>0</v>
      </c>
      <c r="F2084" s="6">
        <f t="shared" si="155"/>
        <v>0</v>
      </c>
      <c r="G2084" s="6">
        <f t="shared" si="155"/>
        <v>185000</v>
      </c>
    </row>
    <row r="2085" spans="1:7" x14ac:dyDescent="0.25">
      <c r="B2085" s="4"/>
    </row>
    <row r="2086" spans="1:7" s="3" customFormat="1" x14ac:dyDescent="0.25">
      <c r="A2086" s="3" t="s">
        <v>40</v>
      </c>
      <c r="B2086" s="5">
        <v>200</v>
      </c>
      <c r="C2086" s="1">
        <v>9182815</v>
      </c>
      <c r="D2086" s="1">
        <v>8790623</v>
      </c>
      <c r="E2086" s="1">
        <v>3762816.21</v>
      </c>
      <c r="F2086" s="1">
        <f t="shared" si="155"/>
        <v>392192</v>
      </c>
      <c r="G2086" s="1">
        <f t="shared" si="155"/>
        <v>5027806.79</v>
      </c>
    </row>
    <row r="2087" spans="1:7" s="3" customFormat="1" x14ac:dyDescent="0.25">
      <c r="A2087" s="3" t="s">
        <v>705</v>
      </c>
      <c r="B2087" s="5"/>
      <c r="C2087" s="1">
        <f>SUM(C2088:C2103)</f>
        <v>4212431</v>
      </c>
      <c r="D2087" s="1">
        <f t="shared" ref="D2087:G2087" si="156">SUM(D2088:D2103)</f>
        <v>4032431</v>
      </c>
      <c r="E2087" s="1">
        <f t="shared" si="156"/>
        <v>1991409.6199999999</v>
      </c>
      <c r="F2087" s="1">
        <f t="shared" si="156"/>
        <v>180000</v>
      </c>
      <c r="G2087" s="1">
        <f t="shared" si="156"/>
        <v>2041021.3800000001</v>
      </c>
    </row>
    <row r="2088" spans="1:7" x14ac:dyDescent="0.25">
      <c r="A2088" s="2" t="s">
        <v>56</v>
      </c>
      <c r="B2088" s="4">
        <v>50201010</v>
      </c>
      <c r="C2088" s="6">
        <v>400000</v>
      </c>
      <c r="D2088" s="6">
        <v>400000</v>
      </c>
      <c r="E2088" s="6">
        <v>305270</v>
      </c>
      <c r="F2088" s="6">
        <f t="shared" si="155"/>
        <v>0</v>
      </c>
      <c r="G2088" s="6">
        <f t="shared" si="155"/>
        <v>94730</v>
      </c>
    </row>
    <row r="2089" spans="1:7" x14ac:dyDescent="0.25">
      <c r="A2089" s="2" t="s">
        <v>57</v>
      </c>
      <c r="B2089" s="4">
        <v>50202010</v>
      </c>
      <c r="C2089" s="6">
        <v>100000</v>
      </c>
      <c r="D2089" s="6">
        <v>100000</v>
      </c>
      <c r="E2089" s="6">
        <v>35000</v>
      </c>
      <c r="F2089" s="6">
        <f t="shared" si="155"/>
        <v>0</v>
      </c>
      <c r="G2089" s="6">
        <f t="shared" si="155"/>
        <v>65000</v>
      </c>
    </row>
    <row r="2090" spans="1:7" x14ac:dyDescent="0.25">
      <c r="A2090" s="2" t="s">
        <v>58</v>
      </c>
      <c r="B2090" s="4">
        <v>50203010</v>
      </c>
      <c r="C2090" s="6">
        <v>250000</v>
      </c>
      <c r="D2090" s="6">
        <v>250000</v>
      </c>
      <c r="E2090" s="6">
        <v>112217.5</v>
      </c>
      <c r="F2090" s="6">
        <f t="shared" si="155"/>
        <v>0</v>
      </c>
      <c r="G2090" s="6">
        <f t="shared" si="155"/>
        <v>137782.5</v>
      </c>
    </row>
    <row r="2091" spans="1:7" x14ac:dyDescent="0.25">
      <c r="A2091" s="2" t="s">
        <v>74</v>
      </c>
      <c r="B2091" s="4">
        <v>50203090</v>
      </c>
      <c r="C2091" s="6">
        <v>2236431</v>
      </c>
      <c r="D2091" s="6">
        <v>2236431</v>
      </c>
      <c r="E2091" s="6">
        <v>1109904.45</v>
      </c>
      <c r="F2091" s="6">
        <f t="shared" si="155"/>
        <v>0</v>
      </c>
      <c r="G2091" s="6">
        <f t="shared" si="155"/>
        <v>1126526.55</v>
      </c>
    </row>
    <row r="2092" spans="1:7" x14ac:dyDescent="0.25">
      <c r="A2092" s="2" t="s">
        <v>61</v>
      </c>
      <c r="B2092" s="4">
        <v>50203210</v>
      </c>
      <c r="C2092" s="6">
        <v>130000</v>
      </c>
      <c r="D2092" s="6">
        <v>130000</v>
      </c>
      <c r="E2092" s="6">
        <v>37280</v>
      </c>
      <c r="F2092" s="6">
        <f t="shared" si="155"/>
        <v>0</v>
      </c>
      <c r="G2092" s="6">
        <f t="shared" si="155"/>
        <v>92720</v>
      </c>
    </row>
    <row r="2093" spans="1:7" x14ac:dyDescent="0.25">
      <c r="A2093" s="2" t="s">
        <v>113</v>
      </c>
      <c r="B2093" s="4">
        <v>50203220</v>
      </c>
      <c r="C2093" s="6">
        <v>50000</v>
      </c>
      <c r="D2093" s="6">
        <v>50000</v>
      </c>
      <c r="E2093" s="6">
        <v>0</v>
      </c>
      <c r="F2093" s="6">
        <f t="shared" si="155"/>
        <v>0</v>
      </c>
      <c r="G2093" s="6">
        <f t="shared" si="155"/>
        <v>50000</v>
      </c>
    </row>
    <row r="2094" spans="1:7" x14ac:dyDescent="0.25">
      <c r="A2094" s="2" t="s">
        <v>62</v>
      </c>
      <c r="B2094" s="4">
        <v>50203990</v>
      </c>
      <c r="C2094" s="6">
        <v>60000</v>
      </c>
      <c r="D2094" s="6">
        <v>60000</v>
      </c>
      <c r="E2094" s="6">
        <v>0</v>
      </c>
      <c r="F2094" s="6">
        <f t="shared" si="155"/>
        <v>0</v>
      </c>
      <c r="G2094" s="6">
        <f t="shared" si="155"/>
        <v>60000</v>
      </c>
    </row>
    <row r="2095" spans="1:7" x14ac:dyDescent="0.25">
      <c r="A2095" s="2" t="s">
        <v>63</v>
      </c>
      <c r="B2095" s="4">
        <v>50204010</v>
      </c>
      <c r="C2095" s="6">
        <v>25000</v>
      </c>
      <c r="D2095" s="6">
        <v>25000</v>
      </c>
      <c r="E2095" s="6">
        <v>24360</v>
      </c>
      <c r="F2095" s="6">
        <f t="shared" si="155"/>
        <v>0</v>
      </c>
      <c r="G2095" s="6">
        <f t="shared" si="155"/>
        <v>640</v>
      </c>
    </row>
    <row r="2096" spans="1:7" x14ac:dyDescent="0.25">
      <c r="A2096" s="2" t="s">
        <v>159</v>
      </c>
      <c r="B2096" s="4">
        <v>50204020</v>
      </c>
      <c r="C2096" s="6">
        <v>480000</v>
      </c>
      <c r="D2096" s="6">
        <v>300000</v>
      </c>
      <c r="E2096" s="6">
        <v>123392.28</v>
      </c>
      <c r="F2096" s="6">
        <f t="shared" si="155"/>
        <v>180000</v>
      </c>
      <c r="G2096" s="6">
        <f t="shared" si="155"/>
        <v>176607.72</v>
      </c>
    </row>
    <row r="2097" spans="1:7" x14ac:dyDescent="0.25">
      <c r="A2097" s="2" t="s">
        <v>133</v>
      </c>
      <c r="B2097" s="4">
        <v>50205020</v>
      </c>
      <c r="C2097" s="6">
        <v>28000</v>
      </c>
      <c r="D2097" s="6">
        <v>28000</v>
      </c>
      <c r="E2097" s="6">
        <v>12614.39</v>
      </c>
      <c r="F2097" s="6">
        <f t="shared" si="155"/>
        <v>0</v>
      </c>
      <c r="G2097" s="6">
        <f t="shared" si="155"/>
        <v>15385.61</v>
      </c>
    </row>
    <row r="2098" spans="1:7" x14ac:dyDescent="0.25">
      <c r="A2098" s="2" t="s">
        <v>134</v>
      </c>
      <c r="B2098" s="4">
        <v>50205020</v>
      </c>
      <c r="C2098" s="6">
        <v>108000</v>
      </c>
      <c r="D2098" s="6">
        <v>108000</v>
      </c>
      <c r="E2098" s="6">
        <v>54000</v>
      </c>
      <c r="F2098" s="6">
        <f t="shared" si="155"/>
        <v>0</v>
      </c>
      <c r="G2098" s="6">
        <f t="shared" si="155"/>
        <v>54000</v>
      </c>
    </row>
    <row r="2099" spans="1:7" x14ac:dyDescent="0.25">
      <c r="A2099" s="2" t="s">
        <v>42</v>
      </c>
      <c r="B2099" s="4">
        <v>50212990</v>
      </c>
      <c r="C2099" s="6">
        <v>10000</v>
      </c>
      <c r="D2099" s="6">
        <v>10000</v>
      </c>
      <c r="E2099" s="6">
        <v>0</v>
      </c>
      <c r="F2099" s="6">
        <f t="shared" si="155"/>
        <v>0</v>
      </c>
      <c r="G2099" s="6">
        <f t="shared" si="155"/>
        <v>10000</v>
      </c>
    </row>
    <row r="2100" spans="1:7" x14ac:dyDescent="0.25">
      <c r="A2100" s="2" t="s">
        <v>97</v>
      </c>
      <c r="B2100" s="4">
        <v>50213040</v>
      </c>
      <c r="C2100" s="6">
        <v>100000</v>
      </c>
      <c r="D2100" s="6">
        <v>100000</v>
      </c>
      <c r="E2100" s="6">
        <v>68400</v>
      </c>
      <c r="F2100" s="6">
        <f t="shared" si="155"/>
        <v>0</v>
      </c>
      <c r="G2100" s="6">
        <f t="shared" si="155"/>
        <v>31600</v>
      </c>
    </row>
    <row r="2101" spans="1:7" x14ac:dyDescent="0.25">
      <c r="A2101" s="2" t="s">
        <v>51</v>
      </c>
      <c r="B2101" s="4">
        <v>50216020</v>
      </c>
      <c r="C2101" s="6">
        <v>5000</v>
      </c>
      <c r="D2101" s="6">
        <v>5000</v>
      </c>
      <c r="E2101" s="6">
        <v>0</v>
      </c>
      <c r="F2101" s="6">
        <f t="shared" si="155"/>
        <v>0</v>
      </c>
      <c r="G2101" s="6">
        <f t="shared" si="155"/>
        <v>5000</v>
      </c>
    </row>
    <row r="2102" spans="1:7" x14ac:dyDescent="0.25">
      <c r="A2102" s="2" t="s">
        <v>75</v>
      </c>
      <c r="B2102" s="4">
        <v>50299020</v>
      </c>
      <c r="C2102" s="6">
        <v>80000</v>
      </c>
      <c r="D2102" s="6">
        <v>80000</v>
      </c>
      <c r="E2102" s="6">
        <v>12141</v>
      </c>
      <c r="F2102" s="6">
        <f t="shared" si="155"/>
        <v>0</v>
      </c>
      <c r="G2102" s="6">
        <f t="shared" si="155"/>
        <v>67859</v>
      </c>
    </row>
    <row r="2103" spans="1:7" x14ac:dyDescent="0.25">
      <c r="A2103" s="2" t="s">
        <v>76</v>
      </c>
      <c r="B2103" s="4">
        <v>50299030</v>
      </c>
      <c r="C2103" s="6">
        <v>150000</v>
      </c>
      <c r="D2103" s="6">
        <v>150000</v>
      </c>
      <c r="E2103" s="6">
        <v>96830</v>
      </c>
      <c r="F2103" s="6">
        <f t="shared" si="155"/>
        <v>0</v>
      </c>
      <c r="G2103" s="6">
        <f t="shared" si="155"/>
        <v>53170</v>
      </c>
    </row>
    <row r="2104" spans="1:7" x14ac:dyDescent="0.25">
      <c r="B2104" s="4"/>
    </row>
    <row r="2105" spans="1:7" s="3" customFormat="1" x14ac:dyDescent="0.25">
      <c r="A2105" s="3" t="s">
        <v>434</v>
      </c>
      <c r="B2105" s="5" t="s">
        <v>10</v>
      </c>
      <c r="C2105" s="1">
        <v>1146000</v>
      </c>
      <c r="D2105" s="1">
        <v>1091000</v>
      </c>
      <c r="E2105" s="1">
        <v>501290.99</v>
      </c>
      <c r="F2105" s="1">
        <f t="shared" si="155"/>
        <v>55000</v>
      </c>
      <c r="G2105" s="1">
        <f t="shared" si="155"/>
        <v>589709.01</v>
      </c>
    </row>
    <row r="2106" spans="1:7" x14ac:dyDescent="0.25">
      <c r="A2106" s="2" t="s">
        <v>56</v>
      </c>
      <c r="B2106" s="4">
        <v>50201010</v>
      </c>
      <c r="C2106" s="6">
        <v>150000</v>
      </c>
      <c r="D2106" s="6">
        <v>150000</v>
      </c>
      <c r="E2106" s="6">
        <v>41430</v>
      </c>
      <c r="F2106" s="6">
        <f t="shared" si="155"/>
        <v>0</v>
      </c>
      <c r="G2106" s="6">
        <f t="shared" si="155"/>
        <v>108570</v>
      </c>
    </row>
    <row r="2107" spans="1:7" x14ac:dyDescent="0.25">
      <c r="A2107" s="2" t="s">
        <v>58</v>
      </c>
      <c r="B2107" s="4">
        <v>50203010</v>
      </c>
      <c r="C2107" s="6">
        <v>50000</v>
      </c>
      <c r="D2107" s="6">
        <v>50000</v>
      </c>
      <c r="E2107" s="6">
        <v>33387.75</v>
      </c>
      <c r="F2107" s="6">
        <f t="shared" si="155"/>
        <v>0</v>
      </c>
      <c r="G2107" s="6">
        <f t="shared" si="155"/>
        <v>16612.25</v>
      </c>
    </row>
    <row r="2108" spans="1:7" x14ac:dyDescent="0.25">
      <c r="A2108" s="2" t="s">
        <v>74</v>
      </c>
      <c r="B2108" s="4">
        <v>50203090</v>
      </c>
      <c r="C2108" s="6">
        <v>5000</v>
      </c>
      <c r="D2108" s="6">
        <v>0</v>
      </c>
      <c r="E2108" s="6">
        <v>0</v>
      </c>
      <c r="F2108" s="6">
        <f t="shared" si="155"/>
        <v>5000</v>
      </c>
      <c r="G2108" s="6">
        <f t="shared" si="155"/>
        <v>0</v>
      </c>
    </row>
    <row r="2109" spans="1:7" x14ac:dyDescent="0.25">
      <c r="A2109" s="2" t="s">
        <v>61</v>
      </c>
      <c r="B2109" s="4">
        <v>50203210</v>
      </c>
      <c r="C2109" s="6">
        <v>250000</v>
      </c>
      <c r="D2109" s="6">
        <v>250000</v>
      </c>
      <c r="E2109" s="6">
        <v>191930</v>
      </c>
      <c r="F2109" s="6">
        <f t="shared" si="155"/>
        <v>0</v>
      </c>
      <c r="G2109" s="6">
        <f t="shared" si="155"/>
        <v>58070</v>
      </c>
    </row>
    <row r="2110" spans="1:7" x14ac:dyDescent="0.25">
      <c r="A2110" s="2" t="s">
        <v>62</v>
      </c>
      <c r="B2110" s="4">
        <v>50203990</v>
      </c>
      <c r="C2110" s="6">
        <v>100000</v>
      </c>
      <c r="D2110" s="6">
        <v>100000</v>
      </c>
      <c r="E2110" s="6">
        <v>19538</v>
      </c>
      <c r="F2110" s="6">
        <f t="shared" si="155"/>
        <v>0</v>
      </c>
      <c r="G2110" s="6">
        <f t="shared" si="155"/>
        <v>80462</v>
      </c>
    </row>
    <row r="2111" spans="1:7" x14ac:dyDescent="0.25">
      <c r="A2111" s="2" t="s">
        <v>150</v>
      </c>
      <c r="B2111" s="4">
        <v>50211010</v>
      </c>
      <c r="C2111" s="6">
        <v>1000</v>
      </c>
      <c r="D2111" s="6">
        <v>1000</v>
      </c>
      <c r="E2111" s="6">
        <v>0</v>
      </c>
      <c r="F2111" s="6">
        <f t="shared" si="155"/>
        <v>0</v>
      </c>
      <c r="G2111" s="6">
        <f t="shared" si="155"/>
        <v>1000</v>
      </c>
    </row>
    <row r="2112" spans="1:7" x14ac:dyDescent="0.25">
      <c r="A2112" s="2" t="s">
        <v>66</v>
      </c>
      <c r="B2112" s="4">
        <v>50211990</v>
      </c>
      <c r="C2112" s="6">
        <v>50000</v>
      </c>
      <c r="D2112" s="6">
        <v>0</v>
      </c>
      <c r="E2112" s="6">
        <v>0</v>
      </c>
      <c r="F2112" s="6">
        <f t="shared" si="155"/>
        <v>50000</v>
      </c>
      <c r="G2112" s="6">
        <f t="shared" si="155"/>
        <v>0</v>
      </c>
    </row>
    <row r="2113" spans="1:7" x14ac:dyDescent="0.25">
      <c r="A2113" s="2" t="s">
        <v>42</v>
      </c>
      <c r="B2113" s="4">
        <v>50212990</v>
      </c>
      <c r="C2113" s="6">
        <v>400000</v>
      </c>
      <c r="D2113" s="6">
        <v>400000</v>
      </c>
      <c r="E2113" s="6">
        <v>96551.54</v>
      </c>
      <c r="F2113" s="6">
        <f t="shared" si="155"/>
        <v>0</v>
      </c>
      <c r="G2113" s="6">
        <f t="shared" si="155"/>
        <v>303448.46000000002</v>
      </c>
    </row>
    <row r="2114" spans="1:7" x14ac:dyDescent="0.25">
      <c r="A2114" s="2" t="s">
        <v>75</v>
      </c>
      <c r="B2114" s="4">
        <v>50299020</v>
      </c>
      <c r="C2114" s="6">
        <v>10000</v>
      </c>
      <c r="D2114" s="6">
        <v>10000</v>
      </c>
      <c r="E2114" s="6">
        <v>8453.7000000000007</v>
      </c>
      <c r="F2114" s="6">
        <f t="shared" si="155"/>
        <v>0</v>
      </c>
      <c r="G2114" s="6">
        <f t="shared" si="155"/>
        <v>1546.2999999999993</v>
      </c>
    </row>
    <row r="2115" spans="1:7" x14ac:dyDescent="0.25">
      <c r="A2115" s="2" t="s">
        <v>76</v>
      </c>
      <c r="B2115" s="4">
        <v>50299030</v>
      </c>
      <c r="C2115" s="6">
        <v>120000</v>
      </c>
      <c r="D2115" s="6">
        <v>120000</v>
      </c>
      <c r="E2115" s="6">
        <v>110000</v>
      </c>
      <c r="F2115" s="6">
        <f t="shared" si="155"/>
        <v>0</v>
      </c>
      <c r="G2115" s="6">
        <f t="shared" si="155"/>
        <v>10000</v>
      </c>
    </row>
    <row r="2116" spans="1:7" x14ac:dyDescent="0.25">
      <c r="A2116" s="2" t="s">
        <v>87</v>
      </c>
      <c r="B2116" s="4">
        <v>50299990</v>
      </c>
      <c r="C2116" s="6">
        <v>10000</v>
      </c>
      <c r="D2116" s="6">
        <v>10000</v>
      </c>
      <c r="E2116" s="6">
        <v>0</v>
      </c>
      <c r="F2116" s="6">
        <f t="shared" si="155"/>
        <v>0</v>
      </c>
      <c r="G2116" s="6">
        <f t="shared" si="155"/>
        <v>10000</v>
      </c>
    </row>
    <row r="2117" spans="1:7" x14ac:dyDescent="0.25">
      <c r="B2117" s="4"/>
    </row>
    <row r="2118" spans="1:7" s="3" customFormat="1" x14ac:dyDescent="0.25">
      <c r="A2118" s="3" t="s">
        <v>435</v>
      </c>
      <c r="B2118" s="5"/>
      <c r="C2118" s="1">
        <v>701000</v>
      </c>
      <c r="D2118" s="1">
        <v>545500</v>
      </c>
      <c r="E2118" s="1">
        <v>155466.74</v>
      </c>
      <c r="F2118" s="1">
        <f t="shared" si="155"/>
        <v>155500</v>
      </c>
      <c r="G2118" s="1">
        <f t="shared" si="155"/>
        <v>390033.26</v>
      </c>
    </row>
    <row r="2119" spans="1:7" x14ac:dyDescent="0.25">
      <c r="A2119" s="2" t="s">
        <v>56</v>
      </c>
      <c r="B2119" s="4">
        <v>50201010</v>
      </c>
      <c r="C2119" s="6">
        <v>100000</v>
      </c>
      <c r="D2119" s="6">
        <v>100000</v>
      </c>
      <c r="E2119" s="6">
        <v>66147.240000000005</v>
      </c>
      <c r="F2119" s="6">
        <f t="shared" si="155"/>
        <v>0</v>
      </c>
      <c r="G2119" s="6">
        <f t="shared" si="155"/>
        <v>33852.759999999995</v>
      </c>
    </row>
    <row r="2120" spans="1:7" x14ac:dyDescent="0.25">
      <c r="A2120" s="2" t="s">
        <v>57</v>
      </c>
      <c r="B2120" s="4">
        <v>50202010</v>
      </c>
      <c r="C2120" s="6">
        <v>50000</v>
      </c>
      <c r="D2120" s="6">
        <v>50000</v>
      </c>
      <c r="E2120" s="6">
        <v>8500</v>
      </c>
      <c r="F2120" s="6">
        <f t="shared" si="155"/>
        <v>0</v>
      </c>
      <c r="G2120" s="6">
        <f t="shared" si="155"/>
        <v>41500</v>
      </c>
    </row>
    <row r="2121" spans="1:7" x14ac:dyDescent="0.25">
      <c r="A2121" s="2" t="s">
        <v>58</v>
      </c>
      <c r="B2121" s="4">
        <v>50203010</v>
      </c>
      <c r="C2121" s="6">
        <v>50000</v>
      </c>
      <c r="D2121" s="6">
        <v>50000</v>
      </c>
      <c r="E2121" s="6">
        <v>48276.5</v>
      </c>
      <c r="F2121" s="6">
        <f t="shared" si="155"/>
        <v>0</v>
      </c>
      <c r="G2121" s="6">
        <f t="shared" si="155"/>
        <v>1723.5</v>
      </c>
    </row>
    <row r="2122" spans="1:7" x14ac:dyDescent="0.25">
      <c r="A2122" s="2" t="s">
        <v>61</v>
      </c>
      <c r="B2122" s="4">
        <v>50203210</v>
      </c>
      <c r="C2122" s="6">
        <v>60000</v>
      </c>
      <c r="D2122" s="6">
        <v>60000</v>
      </c>
      <c r="E2122" s="6">
        <v>0</v>
      </c>
      <c r="F2122" s="6">
        <f t="shared" si="155"/>
        <v>0</v>
      </c>
      <c r="G2122" s="6">
        <f t="shared" si="155"/>
        <v>60000</v>
      </c>
    </row>
    <row r="2123" spans="1:7" x14ac:dyDescent="0.25">
      <c r="A2123" s="2" t="s">
        <v>62</v>
      </c>
      <c r="B2123" s="4">
        <v>50203990</v>
      </c>
      <c r="C2123" s="6">
        <v>20000</v>
      </c>
      <c r="D2123" s="6">
        <v>20000</v>
      </c>
      <c r="E2123" s="6">
        <v>18600</v>
      </c>
      <c r="F2123" s="6">
        <f t="shared" si="155"/>
        <v>0</v>
      </c>
      <c r="G2123" s="6">
        <f t="shared" si="155"/>
        <v>1400</v>
      </c>
    </row>
    <row r="2124" spans="1:7" x14ac:dyDescent="0.25">
      <c r="A2124" s="2" t="s">
        <v>66</v>
      </c>
      <c r="B2124" s="4">
        <v>50211990</v>
      </c>
      <c r="C2124" s="6">
        <v>296000</v>
      </c>
      <c r="D2124" s="6">
        <v>148000</v>
      </c>
      <c r="E2124" s="6">
        <v>12500</v>
      </c>
      <c r="F2124" s="6">
        <f t="shared" si="155"/>
        <v>148000</v>
      </c>
      <c r="G2124" s="6">
        <f t="shared" si="155"/>
        <v>135500</v>
      </c>
    </row>
    <row r="2125" spans="1:7" x14ac:dyDescent="0.25">
      <c r="A2125" s="2" t="s">
        <v>42</v>
      </c>
      <c r="B2125" s="4">
        <v>50212990</v>
      </c>
      <c r="C2125" s="6">
        <v>15000</v>
      </c>
      <c r="D2125" s="6">
        <v>7500</v>
      </c>
      <c r="E2125" s="6">
        <v>1443</v>
      </c>
      <c r="F2125" s="6">
        <f t="shared" si="155"/>
        <v>7500</v>
      </c>
      <c r="G2125" s="6">
        <f t="shared" si="155"/>
        <v>6057</v>
      </c>
    </row>
    <row r="2126" spans="1:7" x14ac:dyDescent="0.25">
      <c r="A2126" s="2" t="s">
        <v>75</v>
      </c>
      <c r="B2126" s="4">
        <v>50299020</v>
      </c>
      <c r="C2126" s="6">
        <v>10000</v>
      </c>
      <c r="D2126" s="6">
        <v>10000</v>
      </c>
      <c r="E2126" s="6">
        <v>0</v>
      </c>
      <c r="F2126" s="6">
        <f t="shared" si="155"/>
        <v>0</v>
      </c>
      <c r="G2126" s="6">
        <f t="shared" si="155"/>
        <v>10000</v>
      </c>
    </row>
    <row r="2127" spans="1:7" x14ac:dyDescent="0.25">
      <c r="A2127" s="2" t="s">
        <v>76</v>
      </c>
      <c r="B2127" s="4">
        <v>50299030</v>
      </c>
      <c r="C2127" s="6">
        <v>100000</v>
      </c>
      <c r="D2127" s="6">
        <v>100000</v>
      </c>
      <c r="E2127" s="6">
        <v>0</v>
      </c>
      <c r="F2127" s="6">
        <f t="shared" si="155"/>
        <v>0</v>
      </c>
      <c r="G2127" s="6">
        <f t="shared" si="155"/>
        <v>100000</v>
      </c>
    </row>
    <row r="2128" spans="1:7" x14ac:dyDescent="0.25">
      <c r="B2128" s="4"/>
    </row>
    <row r="2129" spans="1:7" s="3" customFormat="1" x14ac:dyDescent="0.25">
      <c r="A2129" s="3" t="s">
        <v>436</v>
      </c>
      <c r="B2129" s="5" t="s">
        <v>10</v>
      </c>
      <c r="C2129" s="1">
        <v>530000</v>
      </c>
      <c r="D2129" s="1">
        <v>530000</v>
      </c>
      <c r="E2129" s="1">
        <v>291630.55</v>
      </c>
      <c r="F2129" s="1">
        <f t="shared" si="155"/>
        <v>0</v>
      </c>
      <c r="G2129" s="1">
        <f t="shared" si="155"/>
        <v>238369.45</v>
      </c>
    </row>
    <row r="2130" spans="1:7" x14ac:dyDescent="0.25">
      <c r="A2130" s="2" t="s">
        <v>56</v>
      </c>
      <c r="B2130" s="4">
        <v>50201010</v>
      </c>
      <c r="C2130" s="6">
        <v>208000</v>
      </c>
      <c r="D2130" s="6">
        <v>208000</v>
      </c>
      <c r="E2130" s="6">
        <v>81080</v>
      </c>
      <c r="F2130" s="6">
        <f t="shared" si="155"/>
        <v>0</v>
      </c>
      <c r="G2130" s="6">
        <f t="shared" si="155"/>
        <v>126920</v>
      </c>
    </row>
    <row r="2131" spans="1:7" x14ac:dyDescent="0.25">
      <c r="A2131" s="2" t="s">
        <v>57</v>
      </c>
      <c r="B2131" s="4">
        <v>50202010</v>
      </c>
      <c r="C2131" s="6">
        <v>50000</v>
      </c>
      <c r="D2131" s="6">
        <v>50000</v>
      </c>
      <c r="E2131" s="6">
        <v>9200</v>
      </c>
      <c r="F2131" s="6">
        <f t="shared" si="155"/>
        <v>0</v>
      </c>
      <c r="G2131" s="6">
        <f t="shared" si="155"/>
        <v>40800</v>
      </c>
    </row>
    <row r="2132" spans="1:7" x14ac:dyDescent="0.25">
      <c r="A2132" s="2" t="s">
        <v>58</v>
      </c>
      <c r="B2132" s="4">
        <v>50203010</v>
      </c>
      <c r="C2132" s="6">
        <v>30000</v>
      </c>
      <c r="D2132" s="6">
        <v>30000</v>
      </c>
      <c r="E2132" s="6">
        <v>17549.650000000001</v>
      </c>
      <c r="F2132" s="6">
        <f t="shared" si="155"/>
        <v>0</v>
      </c>
      <c r="G2132" s="6">
        <f t="shared" si="155"/>
        <v>12450.349999999999</v>
      </c>
    </row>
    <row r="2133" spans="1:7" x14ac:dyDescent="0.25">
      <c r="A2133" s="2" t="s">
        <v>61</v>
      </c>
      <c r="B2133" s="4">
        <v>50203210</v>
      </c>
      <c r="C2133" s="6">
        <v>90000</v>
      </c>
      <c r="D2133" s="6">
        <v>90000</v>
      </c>
      <c r="E2133" s="6">
        <v>74500</v>
      </c>
      <c r="F2133" s="6">
        <f t="shared" si="155"/>
        <v>0</v>
      </c>
      <c r="G2133" s="6">
        <f t="shared" si="155"/>
        <v>15500</v>
      </c>
    </row>
    <row r="2134" spans="1:7" x14ac:dyDescent="0.25">
      <c r="A2134" s="2" t="s">
        <v>62</v>
      </c>
      <c r="B2134" s="4">
        <v>50203990</v>
      </c>
      <c r="C2134" s="6">
        <v>70000</v>
      </c>
      <c r="D2134" s="6">
        <v>70000</v>
      </c>
      <c r="E2134" s="6">
        <v>37800</v>
      </c>
      <c r="F2134" s="6">
        <f t="shared" si="155"/>
        <v>0</v>
      </c>
      <c r="G2134" s="6">
        <f t="shared" si="155"/>
        <v>32200</v>
      </c>
    </row>
    <row r="2135" spans="1:7" x14ac:dyDescent="0.25">
      <c r="A2135" s="2" t="s">
        <v>42</v>
      </c>
      <c r="B2135" s="4">
        <v>50212990</v>
      </c>
      <c r="C2135" s="6">
        <v>20000</v>
      </c>
      <c r="D2135" s="6">
        <v>20000</v>
      </c>
      <c r="E2135" s="6">
        <v>17451</v>
      </c>
      <c r="F2135" s="6">
        <f t="shared" si="155"/>
        <v>0</v>
      </c>
      <c r="G2135" s="6">
        <f t="shared" si="155"/>
        <v>2549</v>
      </c>
    </row>
    <row r="2136" spans="1:7" x14ac:dyDescent="0.25">
      <c r="A2136" s="2" t="s">
        <v>75</v>
      </c>
      <c r="B2136" s="4">
        <v>50299020</v>
      </c>
      <c r="C2136" s="6">
        <v>12000</v>
      </c>
      <c r="D2136" s="6">
        <v>12000</v>
      </c>
      <c r="E2136" s="6">
        <v>5049.8999999999996</v>
      </c>
      <c r="F2136" s="6">
        <f t="shared" si="155"/>
        <v>0</v>
      </c>
      <c r="G2136" s="6">
        <f t="shared" si="155"/>
        <v>6950.1</v>
      </c>
    </row>
    <row r="2137" spans="1:7" x14ac:dyDescent="0.25">
      <c r="A2137" s="2" t="s">
        <v>76</v>
      </c>
      <c r="B2137" s="4">
        <v>50299030</v>
      </c>
      <c r="C2137" s="6">
        <v>50000</v>
      </c>
      <c r="D2137" s="6">
        <v>50000</v>
      </c>
      <c r="E2137" s="6">
        <v>49000</v>
      </c>
      <c r="F2137" s="6">
        <f t="shared" si="155"/>
        <v>0</v>
      </c>
      <c r="G2137" s="6">
        <f t="shared" si="155"/>
        <v>1000</v>
      </c>
    </row>
    <row r="2138" spans="1:7" x14ac:dyDescent="0.25">
      <c r="B2138" s="4"/>
    </row>
    <row r="2139" spans="1:7" s="3" customFormat="1" x14ac:dyDescent="0.25">
      <c r="A2139" s="3" t="s">
        <v>437</v>
      </c>
      <c r="B2139" s="5"/>
      <c r="C2139" s="1">
        <v>2093384</v>
      </c>
      <c r="D2139" s="1">
        <v>2091692</v>
      </c>
      <c r="E2139" s="1">
        <v>586971.31000000006</v>
      </c>
      <c r="F2139" s="1">
        <f t="shared" ref="F2139:G2204" si="157">C2139-D2139</f>
        <v>1692</v>
      </c>
      <c r="G2139" s="1">
        <f t="shared" si="157"/>
        <v>1504720.69</v>
      </c>
    </row>
    <row r="2140" spans="1:7" x14ac:dyDescent="0.25">
      <c r="A2140" s="2" t="s">
        <v>56</v>
      </c>
      <c r="B2140" s="4">
        <v>50201010</v>
      </c>
      <c r="C2140" s="6">
        <v>70000</v>
      </c>
      <c r="D2140" s="6">
        <v>70000</v>
      </c>
      <c r="E2140" s="6">
        <v>18700</v>
      </c>
      <c r="F2140" s="6">
        <f t="shared" si="157"/>
        <v>0</v>
      </c>
      <c r="G2140" s="6">
        <f t="shared" si="157"/>
        <v>51300</v>
      </c>
    </row>
    <row r="2141" spans="1:7" x14ac:dyDescent="0.25">
      <c r="A2141" s="2" t="s">
        <v>57</v>
      </c>
      <c r="B2141" s="4">
        <v>50202010</v>
      </c>
      <c r="C2141" s="6">
        <v>40000</v>
      </c>
      <c r="D2141" s="6">
        <v>40000</v>
      </c>
      <c r="E2141" s="6">
        <v>0</v>
      </c>
      <c r="F2141" s="6">
        <f t="shared" si="157"/>
        <v>0</v>
      </c>
      <c r="G2141" s="6">
        <f t="shared" si="157"/>
        <v>40000</v>
      </c>
    </row>
    <row r="2142" spans="1:7" x14ac:dyDescent="0.25">
      <c r="A2142" s="2" t="s">
        <v>58</v>
      </c>
      <c r="B2142" s="4">
        <v>50203010</v>
      </c>
      <c r="C2142" s="6">
        <v>50000</v>
      </c>
      <c r="D2142" s="6">
        <v>50000</v>
      </c>
      <c r="E2142" s="6">
        <v>36388</v>
      </c>
      <c r="F2142" s="6">
        <f t="shared" si="157"/>
        <v>0</v>
      </c>
      <c r="G2142" s="6">
        <f t="shared" si="157"/>
        <v>13612</v>
      </c>
    </row>
    <row r="2143" spans="1:7" x14ac:dyDescent="0.25">
      <c r="A2143" s="2" t="s">
        <v>61</v>
      </c>
      <c r="B2143" s="4">
        <v>50203210</v>
      </c>
      <c r="C2143" s="6">
        <v>80000</v>
      </c>
      <c r="D2143" s="6">
        <v>80000</v>
      </c>
      <c r="E2143" s="6">
        <v>12900</v>
      </c>
      <c r="F2143" s="6">
        <f t="shared" si="157"/>
        <v>0</v>
      </c>
      <c r="G2143" s="6">
        <f t="shared" si="157"/>
        <v>67100</v>
      </c>
    </row>
    <row r="2144" spans="1:7" x14ac:dyDescent="0.25">
      <c r="A2144" s="2" t="s">
        <v>113</v>
      </c>
      <c r="B2144" s="4">
        <v>50203220</v>
      </c>
      <c r="C2144" s="6">
        <v>25000</v>
      </c>
      <c r="D2144" s="6">
        <v>25000</v>
      </c>
      <c r="E2144" s="6">
        <v>7110</v>
      </c>
      <c r="F2144" s="6">
        <f t="shared" si="157"/>
        <v>0</v>
      </c>
      <c r="G2144" s="6">
        <f t="shared" si="157"/>
        <v>17890</v>
      </c>
    </row>
    <row r="2145" spans="1:7" x14ac:dyDescent="0.25">
      <c r="A2145" s="2" t="s">
        <v>62</v>
      </c>
      <c r="B2145" s="4">
        <v>50203990</v>
      </c>
      <c r="C2145" s="6">
        <v>200000</v>
      </c>
      <c r="D2145" s="6">
        <v>200000</v>
      </c>
      <c r="E2145" s="6">
        <v>920</v>
      </c>
      <c r="F2145" s="6">
        <f t="shared" si="157"/>
        <v>0</v>
      </c>
      <c r="G2145" s="6">
        <f t="shared" si="157"/>
        <v>199080</v>
      </c>
    </row>
    <row r="2146" spans="1:7" x14ac:dyDescent="0.25">
      <c r="A2146" s="2" t="s">
        <v>159</v>
      </c>
      <c r="B2146" s="4">
        <v>50204020</v>
      </c>
      <c r="C2146" s="6">
        <v>270000</v>
      </c>
      <c r="D2146" s="6">
        <v>270000</v>
      </c>
      <c r="E2146" s="6">
        <v>103398.31</v>
      </c>
      <c r="F2146" s="6">
        <f t="shared" si="157"/>
        <v>0</v>
      </c>
      <c r="G2146" s="6">
        <f t="shared" si="157"/>
        <v>166601.69</v>
      </c>
    </row>
    <row r="2147" spans="1:7" x14ac:dyDescent="0.25">
      <c r="A2147" s="2" t="s">
        <v>64</v>
      </c>
      <c r="B2147" s="4">
        <v>50205010</v>
      </c>
      <c r="C2147" s="6">
        <v>3384</v>
      </c>
      <c r="D2147" s="6">
        <v>1692</v>
      </c>
      <c r="E2147" s="6">
        <v>0</v>
      </c>
      <c r="F2147" s="6">
        <f t="shared" si="157"/>
        <v>1692</v>
      </c>
      <c r="G2147" s="6">
        <f t="shared" si="157"/>
        <v>1692</v>
      </c>
    </row>
    <row r="2148" spans="1:7" x14ac:dyDescent="0.25">
      <c r="A2148" s="2" t="s">
        <v>42</v>
      </c>
      <c r="B2148" s="4">
        <v>50212990</v>
      </c>
      <c r="C2148" s="6">
        <v>800000</v>
      </c>
      <c r="D2148" s="6">
        <v>800000</v>
      </c>
      <c r="E2148" s="6">
        <v>336178</v>
      </c>
      <c r="F2148" s="6">
        <f t="shared" si="157"/>
        <v>0</v>
      </c>
      <c r="G2148" s="6">
        <f t="shared" si="157"/>
        <v>463822</v>
      </c>
    </row>
    <row r="2149" spans="1:7" x14ac:dyDescent="0.25">
      <c r="A2149" s="2" t="s">
        <v>67</v>
      </c>
      <c r="B2149" s="4">
        <v>50213050</v>
      </c>
      <c r="C2149" s="6">
        <v>330000</v>
      </c>
      <c r="D2149" s="6">
        <v>330000</v>
      </c>
      <c r="E2149" s="6">
        <v>1100</v>
      </c>
      <c r="F2149" s="6">
        <f t="shared" si="157"/>
        <v>0</v>
      </c>
      <c r="G2149" s="6">
        <f t="shared" si="157"/>
        <v>328900</v>
      </c>
    </row>
    <row r="2150" spans="1:7" x14ac:dyDescent="0.25">
      <c r="A2150" s="2" t="s">
        <v>370</v>
      </c>
      <c r="B2150" s="4">
        <v>50216010</v>
      </c>
      <c r="C2150" s="6">
        <v>25000</v>
      </c>
      <c r="D2150" s="6">
        <v>25000</v>
      </c>
      <c r="E2150" s="6">
        <v>1840</v>
      </c>
      <c r="F2150" s="6">
        <f t="shared" si="157"/>
        <v>0</v>
      </c>
      <c r="G2150" s="6">
        <f t="shared" si="157"/>
        <v>23160</v>
      </c>
    </row>
    <row r="2151" spans="1:7" x14ac:dyDescent="0.25">
      <c r="A2151" s="2" t="s">
        <v>76</v>
      </c>
      <c r="B2151" s="4">
        <v>50299030</v>
      </c>
      <c r="C2151" s="6">
        <v>100000</v>
      </c>
      <c r="D2151" s="6">
        <v>100000</v>
      </c>
      <c r="E2151" s="6">
        <v>49905</v>
      </c>
      <c r="F2151" s="6">
        <f t="shared" si="157"/>
        <v>0</v>
      </c>
      <c r="G2151" s="6">
        <f t="shared" si="157"/>
        <v>50095</v>
      </c>
    </row>
    <row r="2152" spans="1:7" x14ac:dyDescent="0.25">
      <c r="A2152" s="2" t="s">
        <v>87</v>
      </c>
      <c r="B2152" s="4">
        <v>50299990</v>
      </c>
      <c r="C2152" s="6">
        <v>100000</v>
      </c>
      <c r="D2152" s="6">
        <v>100000</v>
      </c>
      <c r="E2152" s="6">
        <v>18532</v>
      </c>
      <c r="F2152" s="6">
        <f t="shared" si="157"/>
        <v>0</v>
      </c>
      <c r="G2152" s="6">
        <f t="shared" si="157"/>
        <v>81468</v>
      </c>
    </row>
    <row r="2153" spans="1:7" x14ac:dyDescent="0.25">
      <c r="B2153" s="4"/>
    </row>
    <row r="2154" spans="1:7" s="3" customFormat="1" x14ac:dyDescent="0.25">
      <c r="A2154" s="3" t="s">
        <v>438</v>
      </c>
      <c r="B2154" s="5" t="s">
        <v>10</v>
      </c>
      <c r="C2154" s="1">
        <v>500000</v>
      </c>
      <c r="D2154" s="1">
        <v>500000</v>
      </c>
      <c r="E2154" s="1">
        <v>236047</v>
      </c>
      <c r="F2154" s="1">
        <f t="shared" si="157"/>
        <v>0</v>
      </c>
      <c r="G2154" s="1">
        <f t="shared" si="157"/>
        <v>263953</v>
      </c>
    </row>
    <row r="2155" spans="1:7" x14ac:dyDescent="0.25">
      <c r="A2155" s="2" t="s">
        <v>56</v>
      </c>
      <c r="B2155" s="4">
        <v>50201010</v>
      </c>
      <c r="C2155" s="6">
        <v>30000</v>
      </c>
      <c r="D2155" s="6">
        <v>30000</v>
      </c>
      <c r="E2155" s="6">
        <v>25610</v>
      </c>
      <c r="F2155" s="6">
        <f t="shared" si="157"/>
        <v>0</v>
      </c>
      <c r="G2155" s="6">
        <f t="shared" si="157"/>
        <v>4390</v>
      </c>
    </row>
    <row r="2156" spans="1:7" x14ac:dyDescent="0.25">
      <c r="A2156" s="2" t="s">
        <v>57</v>
      </c>
      <c r="B2156" s="4">
        <v>50202010</v>
      </c>
      <c r="C2156" s="6">
        <v>20000</v>
      </c>
      <c r="D2156" s="6">
        <v>20000</v>
      </c>
      <c r="E2156" s="6">
        <v>0</v>
      </c>
      <c r="F2156" s="6">
        <f t="shared" si="157"/>
        <v>0</v>
      </c>
      <c r="G2156" s="6">
        <f t="shared" si="157"/>
        <v>20000</v>
      </c>
    </row>
    <row r="2157" spans="1:7" x14ac:dyDescent="0.25">
      <c r="A2157" s="2" t="s">
        <v>58</v>
      </c>
      <c r="B2157" s="4">
        <v>50203010</v>
      </c>
      <c r="C2157" s="6">
        <v>12000</v>
      </c>
      <c r="D2157" s="6">
        <v>12000</v>
      </c>
      <c r="E2157" s="6">
        <v>10125</v>
      </c>
      <c r="F2157" s="6">
        <f t="shared" si="157"/>
        <v>0</v>
      </c>
      <c r="G2157" s="6">
        <f t="shared" si="157"/>
        <v>1875</v>
      </c>
    </row>
    <row r="2158" spans="1:7" x14ac:dyDescent="0.25">
      <c r="A2158" s="2" t="s">
        <v>61</v>
      </c>
      <c r="B2158" s="4">
        <v>50203210</v>
      </c>
      <c r="C2158" s="6">
        <v>50000</v>
      </c>
      <c r="D2158" s="6">
        <v>50000</v>
      </c>
      <c r="E2158" s="6">
        <v>39750</v>
      </c>
      <c r="F2158" s="6">
        <f t="shared" si="157"/>
        <v>0</v>
      </c>
      <c r="G2158" s="6">
        <f t="shared" si="157"/>
        <v>10250</v>
      </c>
    </row>
    <row r="2159" spans="1:7" x14ac:dyDescent="0.25">
      <c r="A2159" s="2" t="s">
        <v>42</v>
      </c>
      <c r="B2159" s="4">
        <v>50212990</v>
      </c>
      <c r="C2159" s="6">
        <v>240000</v>
      </c>
      <c r="D2159" s="6">
        <v>240000</v>
      </c>
      <c r="E2159" s="6">
        <v>85536</v>
      </c>
      <c r="F2159" s="6">
        <f t="shared" si="157"/>
        <v>0</v>
      </c>
      <c r="G2159" s="6">
        <f t="shared" si="157"/>
        <v>154464</v>
      </c>
    </row>
    <row r="2160" spans="1:7" x14ac:dyDescent="0.25">
      <c r="A2160" s="2" t="s">
        <v>370</v>
      </c>
      <c r="B2160" s="4">
        <v>50216010</v>
      </c>
      <c r="C2160" s="6">
        <v>86000</v>
      </c>
      <c r="D2160" s="6">
        <v>86000</v>
      </c>
      <c r="E2160" s="6">
        <v>28547</v>
      </c>
      <c r="F2160" s="6">
        <f t="shared" si="157"/>
        <v>0</v>
      </c>
      <c r="G2160" s="6">
        <f t="shared" si="157"/>
        <v>57453</v>
      </c>
    </row>
    <row r="2161" spans="1:7" x14ac:dyDescent="0.25">
      <c r="A2161" s="2" t="s">
        <v>75</v>
      </c>
      <c r="B2161" s="4">
        <v>50299020</v>
      </c>
      <c r="C2161" s="6">
        <v>10000</v>
      </c>
      <c r="D2161" s="6">
        <v>10000</v>
      </c>
      <c r="E2161" s="6">
        <v>7389</v>
      </c>
      <c r="F2161" s="6">
        <f t="shared" si="157"/>
        <v>0</v>
      </c>
      <c r="G2161" s="6">
        <f t="shared" si="157"/>
        <v>2611</v>
      </c>
    </row>
    <row r="2162" spans="1:7" x14ac:dyDescent="0.25">
      <c r="A2162" s="2" t="s">
        <v>76</v>
      </c>
      <c r="B2162" s="4">
        <v>50299030</v>
      </c>
      <c r="C2162" s="6">
        <v>40000</v>
      </c>
      <c r="D2162" s="6">
        <v>40000</v>
      </c>
      <c r="E2162" s="6">
        <v>39090</v>
      </c>
      <c r="F2162" s="6">
        <f t="shared" si="157"/>
        <v>0</v>
      </c>
      <c r="G2162" s="6">
        <f t="shared" si="157"/>
        <v>910</v>
      </c>
    </row>
    <row r="2163" spans="1:7" x14ac:dyDescent="0.25">
      <c r="A2163" s="2" t="s">
        <v>77</v>
      </c>
      <c r="B2163" s="4">
        <v>50299080</v>
      </c>
      <c r="C2163" s="6">
        <v>12000</v>
      </c>
      <c r="D2163" s="6">
        <v>12000</v>
      </c>
      <c r="E2163" s="6">
        <v>0</v>
      </c>
      <c r="F2163" s="6">
        <f t="shared" si="157"/>
        <v>0</v>
      </c>
      <c r="G2163" s="6">
        <f t="shared" si="157"/>
        <v>12000</v>
      </c>
    </row>
    <row r="2164" spans="1:7" x14ac:dyDescent="0.25">
      <c r="B2164" s="4"/>
    </row>
    <row r="2165" spans="1:7" x14ac:dyDescent="0.25">
      <c r="A2165" s="3" t="s">
        <v>439</v>
      </c>
      <c r="B2165" s="5">
        <v>8751</v>
      </c>
      <c r="C2165" s="1">
        <v>233372835.90000001</v>
      </c>
      <c r="D2165" s="1">
        <v>162911488.90000001</v>
      </c>
      <c r="E2165" s="1">
        <v>54888005.530000001</v>
      </c>
      <c r="F2165" s="1">
        <f t="shared" si="157"/>
        <v>70461347</v>
      </c>
      <c r="G2165" s="1">
        <f t="shared" si="157"/>
        <v>108023483.37</v>
      </c>
    </row>
    <row r="2166" spans="1:7" s="3" customFormat="1" x14ac:dyDescent="0.25">
      <c r="A2166" s="3" t="s">
        <v>21</v>
      </c>
      <c r="B2166" s="5">
        <v>100</v>
      </c>
      <c r="C2166" s="1">
        <v>72791763</v>
      </c>
      <c r="D2166" s="1">
        <v>72791763</v>
      </c>
      <c r="E2166" s="1">
        <v>34230817.200000003</v>
      </c>
      <c r="F2166" s="1">
        <f t="shared" si="157"/>
        <v>0</v>
      </c>
      <c r="G2166" s="1">
        <f t="shared" si="157"/>
        <v>38560945.799999997</v>
      </c>
    </row>
    <row r="2167" spans="1:7" x14ac:dyDescent="0.25">
      <c r="A2167" s="2" t="s">
        <v>22</v>
      </c>
      <c r="B2167" s="4">
        <v>50101010</v>
      </c>
      <c r="C2167" s="6">
        <v>49354284</v>
      </c>
      <c r="D2167" s="6">
        <v>49354284</v>
      </c>
      <c r="E2167" s="6">
        <v>23384375.170000002</v>
      </c>
      <c r="F2167" s="6">
        <f t="shared" si="157"/>
        <v>0</v>
      </c>
      <c r="G2167" s="6">
        <f t="shared" si="157"/>
        <v>25969908.829999998</v>
      </c>
    </row>
    <row r="2168" spans="1:7" x14ac:dyDescent="0.25">
      <c r="A2168" s="2" t="s">
        <v>23</v>
      </c>
      <c r="B2168" s="4">
        <v>50101020</v>
      </c>
      <c r="C2168" s="6">
        <v>1000000</v>
      </c>
      <c r="D2168" s="6">
        <v>1000000</v>
      </c>
      <c r="E2168" s="6">
        <v>154208.95999999999</v>
      </c>
      <c r="F2168" s="6">
        <f t="shared" si="157"/>
        <v>0</v>
      </c>
      <c r="G2168" s="6">
        <f t="shared" si="157"/>
        <v>845791.04</v>
      </c>
    </row>
    <row r="2169" spans="1:7" x14ac:dyDescent="0.25">
      <c r="A2169" s="2" t="s">
        <v>24</v>
      </c>
      <c r="B2169" s="4">
        <v>50102010</v>
      </c>
      <c r="C2169" s="6">
        <v>2952000</v>
      </c>
      <c r="D2169" s="6">
        <v>2952000</v>
      </c>
      <c r="E2169" s="6">
        <v>1372747.8</v>
      </c>
      <c r="F2169" s="6">
        <f t="shared" si="157"/>
        <v>0</v>
      </c>
      <c r="G2169" s="6">
        <f t="shared" si="157"/>
        <v>1579252.2</v>
      </c>
    </row>
    <row r="2170" spans="1:7" x14ac:dyDescent="0.25">
      <c r="A2170" s="2" t="s">
        <v>25</v>
      </c>
      <c r="B2170" s="4">
        <v>50102020</v>
      </c>
      <c r="C2170" s="6">
        <v>318000</v>
      </c>
      <c r="D2170" s="6">
        <v>318000</v>
      </c>
      <c r="E2170" s="6">
        <v>167500</v>
      </c>
      <c r="F2170" s="6">
        <f t="shared" si="157"/>
        <v>0</v>
      </c>
      <c r="G2170" s="6">
        <f t="shared" si="157"/>
        <v>150500</v>
      </c>
    </row>
    <row r="2171" spans="1:7" x14ac:dyDescent="0.25">
      <c r="A2171" s="2" t="s">
        <v>26</v>
      </c>
      <c r="B2171" s="4">
        <v>50102030</v>
      </c>
      <c r="C2171" s="6">
        <v>318000</v>
      </c>
      <c r="D2171" s="6">
        <v>318000</v>
      </c>
      <c r="E2171" s="6">
        <v>0</v>
      </c>
      <c r="F2171" s="6">
        <f t="shared" si="157"/>
        <v>0</v>
      </c>
      <c r="G2171" s="6">
        <f t="shared" si="157"/>
        <v>318000</v>
      </c>
    </row>
    <row r="2172" spans="1:7" x14ac:dyDescent="0.25">
      <c r="A2172" s="2" t="s">
        <v>27</v>
      </c>
      <c r="B2172" s="4">
        <v>50102040</v>
      </c>
      <c r="C2172" s="6">
        <v>861000</v>
      </c>
      <c r="D2172" s="6">
        <v>861000</v>
      </c>
      <c r="E2172" s="6">
        <v>798000</v>
      </c>
      <c r="F2172" s="6">
        <f t="shared" si="157"/>
        <v>0</v>
      </c>
      <c r="G2172" s="6">
        <f t="shared" si="157"/>
        <v>63000</v>
      </c>
    </row>
    <row r="2173" spans="1:7" x14ac:dyDescent="0.25">
      <c r="A2173" s="2" t="s">
        <v>29</v>
      </c>
      <c r="B2173" s="4">
        <v>50102120</v>
      </c>
      <c r="C2173" s="6">
        <v>80000</v>
      </c>
      <c r="D2173" s="6">
        <v>80000</v>
      </c>
      <c r="E2173" s="6">
        <v>80000</v>
      </c>
      <c r="F2173" s="6">
        <f t="shared" si="157"/>
        <v>0</v>
      </c>
      <c r="G2173" s="6">
        <f t="shared" si="157"/>
        <v>0</v>
      </c>
    </row>
    <row r="2174" spans="1:7" x14ac:dyDescent="0.25">
      <c r="A2174" s="2" t="s">
        <v>30</v>
      </c>
      <c r="B2174" s="4">
        <v>50102130</v>
      </c>
      <c r="C2174" s="6">
        <v>2000</v>
      </c>
      <c r="D2174" s="6">
        <v>2000</v>
      </c>
      <c r="E2174" s="6">
        <v>0</v>
      </c>
      <c r="F2174" s="6">
        <f t="shared" si="157"/>
        <v>0</v>
      </c>
      <c r="G2174" s="6">
        <f t="shared" si="157"/>
        <v>2000</v>
      </c>
    </row>
    <row r="2175" spans="1:7" x14ac:dyDescent="0.25">
      <c r="A2175" s="2" t="s">
        <v>31</v>
      </c>
      <c r="B2175" s="4">
        <v>50102140</v>
      </c>
      <c r="C2175" s="6">
        <v>4112857</v>
      </c>
      <c r="D2175" s="6">
        <v>4112857</v>
      </c>
      <c r="E2175" s="6">
        <v>0</v>
      </c>
      <c r="F2175" s="6">
        <f t="shared" si="157"/>
        <v>0</v>
      </c>
      <c r="G2175" s="6">
        <f t="shared" si="157"/>
        <v>4112857</v>
      </c>
    </row>
    <row r="2176" spans="1:7" x14ac:dyDescent="0.25">
      <c r="A2176" s="2" t="s">
        <v>32</v>
      </c>
      <c r="B2176" s="4">
        <v>50102150</v>
      </c>
      <c r="C2176" s="6">
        <v>615000</v>
      </c>
      <c r="D2176" s="6">
        <v>615000</v>
      </c>
      <c r="E2176" s="6">
        <v>0</v>
      </c>
      <c r="F2176" s="6">
        <f t="shared" si="157"/>
        <v>0</v>
      </c>
      <c r="G2176" s="6">
        <f t="shared" si="157"/>
        <v>615000</v>
      </c>
    </row>
    <row r="2177" spans="1:7" x14ac:dyDescent="0.25">
      <c r="A2177" s="2" t="s">
        <v>152</v>
      </c>
      <c r="B2177" s="4">
        <v>50102990</v>
      </c>
      <c r="C2177" s="6">
        <v>4112857</v>
      </c>
      <c r="D2177" s="6">
        <v>4112857</v>
      </c>
      <c r="E2177" s="6">
        <v>3883842</v>
      </c>
      <c r="F2177" s="6">
        <f t="shared" si="157"/>
        <v>0</v>
      </c>
      <c r="G2177" s="6">
        <f t="shared" si="157"/>
        <v>229015</v>
      </c>
    </row>
    <row r="2178" spans="1:7" x14ac:dyDescent="0.25">
      <c r="A2178" s="2" t="s">
        <v>143</v>
      </c>
      <c r="B2178" s="4">
        <v>50102990</v>
      </c>
      <c r="C2178" s="6">
        <v>861000</v>
      </c>
      <c r="D2178" s="6">
        <v>861000</v>
      </c>
      <c r="E2178" s="6">
        <v>798000</v>
      </c>
      <c r="F2178" s="6">
        <f t="shared" si="157"/>
        <v>0</v>
      </c>
      <c r="G2178" s="6">
        <f t="shared" si="157"/>
        <v>63000</v>
      </c>
    </row>
    <row r="2179" spans="1:7" x14ac:dyDescent="0.25">
      <c r="A2179" s="2" t="s">
        <v>35</v>
      </c>
      <c r="B2179" s="4">
        <v>50103010</v>
      </c>
      <c r="C2179" s="6">
        <v>5922515</v>
      </c>
      <c r="D2179" s="6">
        <v>5922515</v>
      </c>
      <c r="E2179" s="6">
        <v>2806294.53</v>
      </c>
      <c r="F2179" s="6">
        <f t="shared" si="157"/>
        <v>0</v>
      </c>
      <c r="G2179" s="6">
        <f t="shared" si="157"/>
        <v>3116220.47</v>
      </c>
    </row>
    <row r="2180" spans="1:7" x14ac:dyDescent="0.25">
      <c r="A2180" s="2" t="s">
        <v>36</v>
      </c>
      <c r="B2180" s="4">
        <v>50103020</v>
      </c>
      <c r="C2180" s="6">
        <v>295200</v>
      </c>
      <c r="D2180" s="6">
        <v>295200</v>
      </c>
      <c r="E2180" s="6">
        <v>137200</v>
      </c>
      <c r="F2180" s="6">
        <f t="shared" si="157"/>
        <v>0</v>
      </c>
      <c r="G2180" s="6">
        <f t="shared" si="157"/>
        <v>158000</v>
      </c>
    </row>
    <row r="2181" spans="1:7" x14ac:dyDescent="0.25">
      <c r="A2181" s="2" t="s">
        <v>37</v>
      </c>
      <c r="B2181" s="4">
        <v>50103030</v>
      </c>
      <c r="C2181" s="6">
        <v>1224450</v>
      </c>
      <c r="D2181" s="6">
        <v>1224450</v>
      </c>
      <c r="E2181" s="6">
        <v>579748.74</v>
      </c>
      <c r="F2181" s="6">
        <f t="shared" si="157"/>
        <v>0</v>
      </c>
      <c r="G2181" s="6">
        <f t="shared" si="157"/>
        <v>644701.26</v>
      </c>
    </row>
    <row r="2182" spans="1:7" x14ac:dyDescent="0.25">
      <c r="A2182" s="2" t="s">
        <v>38</v>
      </c>
      <c r="B2182" s="4">
        <v>50103040</v>
      </c>
      <c r="C2182" s="6">
        <v>147600</v>
      </c>
      <c r="D2182" s="6">
        <v>147600</v>
      </c>
      <c r="E2182" s="6">
        <v>68900</v>
      </c>
      <c r="F2182" s="6">
        <f t="shared" si="157"/>
        <v>0</v>
      </c>
      <c r="G2182" s="6">
        <f t="shared" si="157"/>
        <v>78700</v>
      </c>
    </row>
    <row r="2183" spans="1:7" x14ac:dyDescent="0.25">
      <c r="A2183" s="2" t="s">
        <v>173</v>
      </c>
      <c r="B2183" s="4">
        <v>50104990</v>
      </c>
      <c r="C2183" s="6">
        <v>615000</v>
      </c>
      <c r="D2183" s="6">
        <v>615000</v>
      </c>
      <c r="E2183" s="6">
        <v>0</v>
      </c>
      <c r="F2183" s="6">
        <f t="shared" si="157"/>
        <v>0</v>
      </c>
      <c r="G2183" s="6">
        <f t="shared" si="157"/>
        <v>615000</v>
      </c>
    </row>
    <row r="2184" spans="1:7" x14ac:dyDescent="0.25">
      <c r="B2184" s="4"/>
    </row>
    <row r="2185" spans="1:7" s="3" customFormat="1" x14ac:dyDescent="0.25">
      <c r="A2185" s="3" t="s">
        <v>40</v>
      </c>
      <c r="B2185" s="5">
        <v>200</v>
      </c>
      <c r="C2185" s="1">
        <v>62505572.899999999</v>
      </c>
      <c r="D2185" s="1">
        <v>55599725.899999999</v>
      </c>
      <c r="E2185" s="1">
        <v>20550325.84</v>
      </c>
      <c r="F2185" s="1">
        <f t="shared" si="157"/>
        <v>6905847</v>
      </c>
      <c r="G2185" s="1">
        <f t="shared" si="157"/>
        <v>35049400.060000002</v>
      </c>
    </row>
    <row r="2186" spans="1:7" s="3" customFormat="1" x14ac:dyDescent="0.25">
      <c r="A2186" s="3" t="s">
        <v>705</v>
      </c>
      <c r="B2186" s="5"/>
      <c r="C2186" s="1">
        <f>SUM(C2187:C2206)</f>
        <v>20505572.899999999</v>
      </c>
      <c r="D2186" s="1">
        <f t="shared" ref="D2186:G2186" si="158">SUM(D2187:D2206)</f>
        <v>13599725.9</v>
      </c>
      <c r="E2186" s="1">
        <f t="shared" si="158"/>
        <v>7466011.2200000007</v>
      </c>
      <c r="F2186" s="1">
        <f t="shared" si="158"/>
        <v>6905847</v>
      </c>
      <c r="G2186" s="1">
        <f t="shared" si="158"/>
        <v>6133714.6799999997</v>
      </c>
    </row>
    <row r="2187" spans="1:7" x14ac:dyDescent="0.25">
      <c r="A2187" s="2" t="s">
        <v>56</v>
      </c>
      <c r="B2187" s="4">
        <v>50201010</v>
      </c>
      <c r="C2187" s="6">
        <v>800000</v>
      </c>
      <c r="D2187" s="6">
        <v>800000</v>
      </c>
      <c r="E2187" s="6">
        <v>663860</v>
      </c>
      <c r="F2187" s="6">
        <f t="shared" si="157"/>
        <v>0</v>
      </c>
      <c r="G2187" s="6">
        <f t="shared" si="157"/>
        <v>136140</v>
      </c>
    </row>
    <row r="2188" spans="1:7" x14ac:dyDescent="0.25">
      <c r="A2188" s="2" t="s">
        <v>57</v>
      </c>
      <c r="B2188" s="4">
        <v>50202010</v>
      </c>
      <c r="C2188" s="6">
        <v>150000</v>
      </c>
      <c r="D2188" s="6">
        <v>150000</v>
      </c>
      <c r="E2188" s="6">
        <v>107960</v>
      </c>
      <c r="F2188" s="6">
        <f t="shared" si="157"/>
        <v>0</v>
      </c>
      <c r="G2188" s="6">
        <f t="shared" si="157"/>
        <v>42040</v>
      </c>
    </row>
    <row r="2189" spans="1:7" x14ac:dyDescent="0.25">
      <c r="A2189" s="2" t="s">
        <v>58</v>
      </c>
      <c r="B2189" s="4">
        <v>50203010</v>
      </c>
      <c r="C2189" s="6">
        <v>526954</v>
      </c>
      <c r="D2189" s="6">
        <v>526954</v>
      </c>
      <c r="E2189" s="6">
        <v>192369.5</v>
      </c>
      <c r="F2189" s="6">
        <f t="shared" si="157"/>
        <v>0</v>
      </c>
      <c r="G2189" s="6">
        <f t="shared" si="157"/>
        <v>334584.5</v>
      </c>
    </row>
    <row r="2190" spans="1:7" x14ac:dyDescent="0.25">
      <c r="A2190" s="2" t="s">
        <v>74</v>
      </c>
      <c r="B2190" s="4">
        <v>50203090</v>
      </c>
      <c r="C2190" s="6">
        <v>3608178.25</v>
      </c>
      <c r="D2190" s="6">
        <v>2200778.25</v>
      </c>
      <c r="E2190" s="6">
        <v>1528726.25</v>
      </c>
      <c r="F2190" s="6">
        <f t="shared" si="157"/>
        <v>1407400</v>
      </c>
      <c r="G2190" s="6">
        <f t="shared" si="157"/>
        <v>672052</v>
      </c>
    </row>
    <row r="2191" spans="1:7" x14ac:dyDescent="0.25">
      <c r="A2191" s="2" t="s">
        <v>61</v>
      </c>
      <c r="B2191" s="4">
        <v>50203210</v>
      </c>
      <c r="C2191" s="6">
        <v>298846</v>
      </c>
      <c r="D2191" s="6">
        <v>298846</v>
      </c>
      <c r="E2191" s="6">
        <v>122193</v>
      </c>
      <c r="F2191" s="6">
        <f t="shared" si="157"/>
        <v>0</v>
      </c>
      <c r="G2191" s="6">
        <f t="shared" si="157"/>
        <v>176653</v>
      </c>
    </row>
    <row r="2192" spans="1:7" x14ac:dyDescent="0.25">
      <c r="A2192" s="2" t="s">
        <v>62</v>
      </c>
      <c r="B2192" s="4">
        <v>50203990</v>
      </c>
      <c r="C2192" s="6">
        <v>100000</v>
      </c>
      <c r="D2192" s="6">
        <v>100000</v>
      </c>
      <c r="E2192" s="6">
        <v>0</v>
      </c>
      <c r="F2192" s="6">
        <f t="shared" si="157"/>
        <v>0</v>
      </c>
      <c r="G2192" s="6">
        <f t="shared" si="157"/>
        <v>100000</v>
      </c>
    </row>
    <row r="2193" spans="1:7" x14ac:dyDescent="0.25">
      <c r="A2193" s="2" t="s">
        <v>63</v>
      </c>
      <c r="B2193" s="4">
        <v>50204010</v>
      </c>
      <c r="C2193" s="6">
        <v>100000</v>
      </c>
      <c r="D2193" s="6">
        <v>75000</v>
      </c>
      <c r="E2193" s="6">
        <v>24200</v>
      </c>
      <c r="F2193" s="6">
        <f t="shared" si="157"/>
        <v>25000</v>
      </c>
      <c r="G2193" s="6">
        <f t="shared" si="157"/>
        <v>50800</v>
      </c>
    </row>
    <row r="2194" spans="1:7" x14ac:dyDescent="0.25">
      <c r="A2194" s="2" t="s">
        <v>159</v>
      </c>
      <c r="B2194" s="4">
        <v>50204020</v>
      </c>
      <c r="C2194" s="6">
        <v>1200000</v>
      </c>
      <c r="D2194" s="6">
        <v>800000</v>
      </c>
      <c r="E2194" s="6">
        <v>563031.14</v>
      </c>
      <c r="F2194" s="6">
        <f t="shared" si="157"/>
        <v>400000</v>
      </c>
      <c r="G2194" s="6">
        <f t="shared" si="157"/>
        <v>236968.86</v>
      </c>
    </row>
    <row r="2195" spans="1:7" x14ac:dyDescent="0.25">
      <c r="A2195" s="2" t="s">
        <v>134</v>
      </c>
      <c r="B2195" s="4">
        <v>50205020</v>
      </c>
      <c r="C2195" s="6">
        <v>156000</v>
      </c>
      <c r="D2195" s="6">
        <v>78000</v>
      </c>
      <c r="E2195" s="6">
        <v>78000</v>
      </c>
      <c r="F2195" s="6">
        <f t="shared" si="157"/>
        <v>78000</v>
      </c>
      <c r="G2195" s="6">
        <f t="shared" si="157"/>
        <v>0</v>
      </c>
    </row>
    <row r="2196" spans="1:7" x14ac:dyDescent="0.25">
      <c r="A2196" s="2" t="s">
        <v>42</v>
      </c>
      <c r="B2196" s="4">
        <v>50212990</v>
      </c>
      <c r="C2196" s="6">
        <v>9890894.6500000004</v>
      </c>
      <c r="D2196" s="6">
        <v>4945447.6500000004</v>
      </c>
      <c r="E2196" s="6">
        <v>4026863.33</v>
      </c>
      <c r="F2196" s="6">
        <f t="shared" si="157"/>
        <v>4945447</v>
      </c>
      <c r="G2196" s="6">
        <f t="shared" si="157"/>
        <v>918584.3200000003</v>
      </c>
    </row>
    <row r="2197" spans="1:7" x14ac:dyDescent="0.25">
      <c r="A2197" s="2" t="s">
        <v>97</v>
      </c>
      <c r="B2197" s="4">
        <v>50213040</v>
      </c>
      <c r="C2197" s="6">
        <v>300000</v>
      </c>
      <c r="D2197" s="6">
        <v>300000</v>
      </c>
      <c r="E2197" s="6">
        <v>0</v>
      </c>
      <c r="F2197" s="6">
        <f t="shared" si="157"/>
        <v>0</v>
      </c>
      <c r="G2197" s="6">
        <f t="shared" si="157"/>
        <v>300000</v>
      </c>
    </row>
    <row r="2198" spans="1:7" x14ac:dyDescent="0.25">
      <c r="A2198" s="2" t="s">
        <v>67</v>
      </c>
      <c r="B2198" s="4">
        <v>50213050</v>
      </c>
      <c r="C2198" s="6">
        <v>250000</v>
      </c>
      <c r="D2198" s="6">
        <v>250000</v>
      </c>
      <c r="E2198" s="6">
        <v>0</v>
      </c>
      <c r="F2198" s="6">
        <f t="shared" si="157"/>
        <v>0</v>
      </c>
      <c r="G2198" s="6">
        <f t="shared" si="157"/>
        <v>250000</v>
      </c>
    </row>
    <row r="2199" spans="1:7" x14ac:dyDescent="0.25">
      <c r="A2199" s="2" t="s">
        <v>92</v>
      </c>
      <c r="B2199" s="4">
        <v>50213210</v>
      </c>
      <c r="C2199" s="6">
        <v>123500</v>
      </c>
      <c r="D2199" s="6">
        <v>123500</v>
      </c>
      <c r="E2199" s="6">
        <v>0</v>
      </c>
      <c r="F2199" s="6">
        <f t="shared" si="157"/>
        <v>0</v>
      </c>
      <c r="G2199" s="6">
        <f t="shared" si="157"/>
        <v>123500</v>
      </c>
    </row>
    <row r="2200" spans="1:7" x14ac:dyDescent="0.25">
      <c r="A2200" s="2" t="s">
        <v>370</v>
      </c>
      <c r="B2200" s="4">
        <v>50216010</v>
      </c>
      <c r="C2200" s="6">
        <v>100000</v>
      </c>
      <c r="D2200" s="6">
        <v>50000</v>
      </c>
      <c r="E2200" s="6">
        <v>0</v>
      </c>
      <c r="F2200" s="6">
        <f t="shared" si="157"/>
        <v>50000</v>
      </c>
      <c r="G2200" s="6">
        <f t="shared" si="157"/>
        <v>50000</v>
      </c>
    </row>
    <row r="2201" spans="1:7" x14ac:dyDescent="0.25">
      <c r="A2201" s="2" t="s">
        <v>51</v>
      </c>
      <c r="B2201" s="4">
        <v>50216020</v>
      </c>
      <c r="C2201" s="6">
        <v>10000</v>
      </c>
      <c r="D2201" s="6">
        <v>10000</v>
      </c>
      <c r="E2201" s="6">
        <v>3375</v>
      </c>
      <c r="F2201" s="6">
        <f t="shared" si="157"/>
        <v>0</v>
      </c>
      <c r="G2201" s="6">
        <f t="shared" si="157"/>
        <v>6625</v>
      </c>
    </row>
    <row r="2202" spans="1:7" x14ac:dyDescent="0.25">
      <c r="A2202" s="2" t="s">
        <v>75</v>
      </c>
      <c r="B2202" s="4">
        <v>50299020</v>
      </c>
      <c r="C2202" s="6">
        <v>250000</v>
      </c>
      <c r="D2202" s="6">
        <v>250000</v>
      </c>
      <c r="E2202" s="6">
        <v>94560</v>
      </c>
      <c r="F2202" s="6">
        <f t="shared" si="157"/>
        <v>0</v>
      </c>
      <c r="G2202" s="6">
        <f t="shared" si="157"/>
        <v>155440</v>
      </c>
    </row>
    <row r="2203" spans="1:7" x14ac:dyDescent="0.25">
      <c r="A2203" s="2" t="s">
        <v>76</v>
      </c>
      <c r="B2203" s="4">
        <v>50299030</v>
      </c>
      <c r="C2203" s="6">
        <v>100000</v>
      </c>
      <c r="D2203" s="6">
        <v>100000</v>
      </c>
      <c r="E2203" s="6">
        <v>48750</v>
      </c>
      <c r="F2203" s="6">
        <f t="shared" si="157"/>
        <v>0</v>
      </c>
      <c r="G2203" s="6">
        <f t="shared" si="157"/>
        <v>51250</v>
      </c>
    </row>
    <row r="2204" spans="1:7" x14ac:dyDescent="0.25">
      <c r="A2204" s="2" t="s">
        <v>61</v>
      </c>
      <c r="B2204" s="4">
        <v>50203210</v>
      </c>
      <c r="C2204" s="6">
        <v>529000</v>
      </c>
      <c r="D2204" s="6">
        <v>529000</v>
      </c>
      <c r="E2204" s="6">
        <v>0</v>
      </c>
      <c r="F2204" s="6">
        <f t="shared" si="157"/>
        <v>0</v>
      </c>
      <c r="G2204" s="6">
        <f t="shared" si="157"/>
        <v>529000</v>
      </c>
    </row>
    <row r="2205" spans="1:7" x14ac:dyDescent="0.25">
      <c r="A2205" s="2" t="s">
        <v>113</v>
      </c>
      <c r="B2205" s="4">
        <v>50203220</v>
      </c>
      <c r="C2205" s="6">
        <v>2000000</v>
      </c>
      <c r="D2205" s="6">
        <v>2000000</v>
      </c>
      <c r="E2205" s="6">
        <v>0</v>
      </c>
      <c r="F2205" s="6">
        <f t="shared" ref="F2205:G2273" si="159">C2205-D2205</f>
        <v>0</v>
      </c>
      <c r="G2205" s="6">
        <f t="shared" si="159"/>
        <v>2000000</v>
      </c>
    </row>
    <row r="2206" spans="1:7" x14ac:dyDescent="0.25">
      <c r="A2206" s="2" t="s">
        <v>440</v>
      </c>
      <c r="B2206" s="4">
        <v>50203990</v>
      </c>
      <c r="C2206" s="6">
        <v>12200</v>
      </c>
      <c r="D2206" s="6">
        <v>12200</v>
      </c>
      <c r="E2206" s="6">
        <v>12123</v>
      </c>
      <c r="F2206" s="6">
        <f t="shared" si="159"/>
        <v>0</v>
      </c>
      <c r="G2206" s="6">
        <f t="shared" si="159"/>
        <v>77</v>
      </c>
    </row>
    <row r="2207" spans="1:7" x14ac:dyDescent="0.25">
      <c r="B2207" s="4"/>
    </row>
    <row r="2208" spans="1:7" x14ac:dyDescent="0.25">
      <c r="A2208" s="12" t="s">
        <v>729</v>
      </c>
      <c r="B2208" s="4"/>
      <c r="C2208" s="1">
        <f>SUM(C2209:C2232)</f>
        <v>22114396</v>
      </c>
      <c r="D2208" s="1">
        <f t="shared" ref="D2208:G2208" si="160">SUM(D2209:D2232)</f>
        <v>22114396</v>
      </c>
      <c r="E2208" s="1">
        <f t="shared" si="160"/>
        <v>7408383.3699999992</v>
      </c>
      <c r="F2208" s="1">
        <f t="shared" si="160"/>
        <v>0</v>
      </c>
      <c r="G2208" s="1">
        <f t="shared" si="160"/>
        <v>14706012.630000001</v>
      </c>
    </row>
    <row r="2209" spans="1:7" x14ac:dyDescent="0.25">
      <c r="A2209" s="2" t="s">
        <v>441</v>
      </c>
      <c r="B2209" s="4">
        <v>50213030</v>
      </c>
      <c r="C2209" s="6">
        <v>1396074.57</v>
      </c>
      <c r="D2209" s="6">
        <v>1396074.57</v>
      </c>
      <c r="E2209" s="6">
        <v>237619.25</v>
      </c>
      <c r="F2209" s="6">
        <f t="shared" si="159"/>
        <v>0</v>
      </c>
      <c r="G2209" s="6">
        <f t="shared" si="159"/>
        <v>1158455.32</v>
      </c>
    </row>
    <row r="2210" spans="1:7" x14ac:dyDescent="0.25">
      <c r="A2210" s="2" t="s">
        <v>442</v>
      </c>
      <c r="B2210" s="4">
        <v>50213030</v>
      </c>
      <c r="C2210" s="6">
        <v>640551.86</v>
      </c>
      <c r="D2210" s="6">
        <v>640551.86</v>
      </c>
      <c r="E2210" s="6">
        <v>208768</v>
      </c>
      <c r="F2210" s="6">
        <f t="shared" si="159"/>
        <v>0</v>
      </c>
      <c r="G2210" s="6">
        <f t="shared" si="159"/>
        <v>431783.86</v>
      </c>
    </row>
    <row r="2211" spans="1:7" x14ac:dyDescent="0.25">
      <c r="A2211" s="2" t="s">
        <v>443</v>
      </c>
      <c r="B2211" s="4">
        <v>50213030</v>
      </c>
      <c r="C2211" s="6">
        <v>492732.2</v>
      </c>
      <c r="D2211" s="6">
        <v>492732.2</v>
      </c>
      <c r="E2211" s="6">
        <v>0</v>
      </c>
      <c r="F2211" s="6">
        <f t="shared" si="159"/>
        <v>0</v>
      </c>
      <c r="G2211" s="6">
        <f t="shared" si="159"/>
        <v>492732.2</v>
      </c>
    </row>
    <row r="2212" spans="1:7" x14ac:dyDescent="0.25">
      <c r="A2212" s="2" t="s">
        <v>444</v>
      </c>
      <c r="B2212" s="4">
        <v>50213030</v>
      </c>
      <c r="C2212" s="6">
        <v>2027469.82</v>
      </c>
      <c r="D2212" s="6">
        <v>2027469.82</v>
      </c>
      <c r="E2212" s="6">
        <v>1613073.22</v>
      </c>
      <c r="F2212" s="6">
        <f t="shared" si="159"/>
        <v>0</v>
      </c>
      <c r="G2212" s="6">
        <f t="shared" si="159"/>
        <v>414396.60000000009</v>
      </c>
    </row>
    <row r="2213" spans="1:7" x14ac:dyDescent="0.25">
      <c r="A2213" s="2" t="s">
        <v>445</v>
      </c>
      <c r="B2213" s="4">
        <v>50213030</v>
      </c>
      <c r="C2213" s="6">
        <v>722673.89</v>
      </c>
      <c r="D2213" s="6">
        <v>722673.89</v>
      </c>
      <c r="E2213" s="6">
        <v>686233.69</v>
      </c>
      <c r="F2213" s="6">
        <f t="shared" si="159"/>
        <v>0</v>
      </c>
      <c r="G2213" s="6">
        <f t="shared" si="159"/>
        <v>36440.20000000007</v>
      </c>
    </row>
    <row r="2214" spans="1:7" x14ac:dyDescent="0.25">
      <c r="A2214" s="2" t="s">
        <v>446</v>
      </c>
      <c r="B2214" s="4">
        <v>50213030</v>
      </c>
      <c r="C2214" s="6">
        <v>591278.64</v>
      </c>
      <c r="D2214" s="6">
        <v>591278.64</v>
      </c>
      <c r="E2214" s="6">
        <v>0</v>
      </c>
      <c r="F2214" s="6">
        <f t="shared" si="159"/>
        <v>0</v>
      </c>
      <c r="G2214" s="6">
        <f t="shared" si="159"/>
        <v>591278.64</v>
      </c>
    </row>
    <row r="2215" spans="1:7" x14ac:dyDescent="0.25">
      <c r="A2215" s="2" t="s">
        <v>447</v>
      </c>
      <c r="B2215" s="4">
        <v>50213030</v>
      </c>
      <c r="C2215" s="6">
        <v>328488.13</v>
      </c>
      <c r="D2215" s="6">
        <v>328488.13</v>
      </c>
      <c r="E2215" s="6">
        <v>0</v>
      </c>
      <c r="F2215" s="6">
        <f t="shared" si="159"/>
        <v>0</v>
      </c>
      <c r="G2215" s="6">
        <f t="shared" si="159"/>
        <v>328488.13</v>
      </c>
    </row>
    <row r="2216" spans="1:7" x14ac:dyDescent="0.25">
      <c r="A2216" s="2" t="s">
        <v>448</v>
      </c>
      <c r="B2216" s="4">
        <v>50213030</v>
      </c>
      <c r="C2216" s="6">
        <v>1469984.4</v>
      </c>
      <c r="D2216" s="6">
        <v>1469984.4</v>
      </c>
      <c r="E2216" s="6">
        <v>1401882.83</v>
      </c>
      <c r="F2216" s="6">
        <f t="shared" si="159"/>
        <v>0</v>
      </c>
      <c r="G2216" s="6">
        <f t="shared" si="159"/>
        <v>68101.569999999832</v>
      </c>
    </row>
    <row r="2217" spans="1:7" x14ac:dyDescent="0.25">
      <c r="A2217" s="2" t="s">
        <v>449</v>
      </c>
      <c r="B2217" s="4">
        <v>50213030</v>
      </c>
      <c r="C2217" s="6">
        <v>2224562.7000000002</v>
      </c>
      <c r="D2217" s="6">
        <v>2224562.7000000002</v>
      </c>
      <c r="E2217" s="6">
        <v>737266.19</v>
      </c>
      <c r="F2217" s="6">
        <f t="shared" si="159"/>
        <v>0</v>
      </c>
      <c r="G2217" s="6">
        <f t="shared" si="159"/>
        <v>1487296.5100000002</v>
      </c>
    </row>
    <row r="2218" spans="1:7" x14ac:dyDescent="0.25">
      <c r="A2218" s="2" t="s">
        <v>450</v>
      </c>
      <c r="B2218" s="4">
        <v>50213030</v>
      </c>
      <c r="C2218" s="6">
        <v>716925.35</v>
      </c>
      <c r="D2218" s="6">
        <v>716925.35</v>
      </c>
      <c r="E2218" s="6">
        <v>0</v>
      </c>
      <c r="F2218" s="6">
        <f t="shared" si="159"/>
        <v>0</v>
      </c>
      <c r="G2218" s="6">
        <f t="shared" si="159"/>
        <v>716925.35</v>
      </c>
    </row>
    <row r="2219" spans="1:7" x14ac:dyDescent="0.25">
      <c r="A2219" s="2" t="s">
        <v>451</v>
      </c>
      <c r="B2219" s="4">
        <v>50213030</v>
      </c>
      <c r="C2219" s="6">
        <v>377761.35</v>
      </c>
      <c r="D2219" s="6">
        <v>377761.35</v>
      </c>
      <c r="E2219" s="6">
        <v>0</v>
      </c>
      <c r="F2219" s="6">
        <f t="shared" si="159"/>
        <v>0</v>
      </c>
      <c r="G2219" s="6">
        <f t="shared" si="159"/>
        <v>377761.35</v>
      </c>
    </row>
    <row r="2220" spans="1:7" x14ac:dyDescent="0.25">
      <c r="A2220" s="2" t="s">
        <v>452</v>
      </c>
      <c r="B2220" s="4">
        <v>50213030</v>
      </c>
      <c r="C2220" s="6">
        <v>985464.4</v>
      </c>
      <c r="D2220" s="6">
        <v>985464.4</v>
      </c>
      <c r="E2220" s="6">
        <v>819320.44</v>
      </c>
      <c r="F2220" s="6">
        <f t="shared" si="159"/>
        <v>0</v>
      </c>
      <c r="G2220" s="6">
        <f t="shared" si="159"/>
        <v>166143.96000000008</v>
      </c>
    </row>
    <row r="2221" spans="1:7" x14ac:dyDescent="0.25">
      <c r="A2221" s="2" t="s">
        <v>453</v>
      </c>
      <c r="B2221" s="4">
        <v>50213030</v>
      </c>
      <c r="C2221" s="6">
        <v>361336.95</v>
      </c>
      <c r="D2221" s="6">
        <v>361336.95</v>
      </c>
      <c r="E2221" s="6">
        <v>0</v>
      </c>
      <c r="F2221" s="6">
        <f t="shared" si="159"/>
        <v>0</v>
      </c>
      <c r="G2221" s="6">
        <f t="shared" si="159"/>
        <v>361336.95</v>
      </c>
    </row>
    <row r="2222" spans="1:7" x14ac:dyDescent="0.25">
      <c r="A2222" s="2" t="s">
        <v>454</v>
      </c>
      <c r="B2222" s="4">
        <v>50213030</v>
      </c>
      <c r="C2222" s="6">
        <v>240617.56</v>
      </c>
      <c r="D2222" s="6">
        <v>240617.56</v>
      </c>
      <c r="E2222" s="6">
        <v>0</v>
      </c>
      <c r="F2222" s="6">
        <f t="shared" si="159"/>
        <v>0</v>
      </c>
      <c r="G2222" s="6">
        <f t="shared" si="159"/>
        <v>240617.56</v>
      </c>
    </row>
    <row r="2223" spans="1:7" x14ac:dyDescent="0.25">
      <c r="A2223" s="2" t="s">
        <v>455</v>
      </c>
      <c r="B2223" s="4">
        <v>50213030</v>
      </c>
      <c r="C2223" s="6">
        <v>632339.66</v>
      </c>
      <c r="D2223" s="6">
        <v>632339.66</v>
      </c>
      <c r="E2223" s="6">
        <v>0</v>
      </c>
      <c r="F2223" s="6">
        <f t="shared" si="159"/>
        <v>0</v>
      </c>
      <c r="G2223" s="6">
        <f t="shared" si="159"/>
        <v>632339.66</v>
      </c>
    </row>
    <row r="2224" spans="1:7" x14ac:dyDescent="0.25">
      <c r="A2224" s="2" t="s">
        <v>456</v>
      </c>
      <c r="B2224" s="4">
        <v>50213030</v>
      </c>
      <c r="C2224" s="6">
        <v>1092223.04</v>
      </c>
      <c r="D2224" s="6">
        <v>1092223.04</v>
      </c>
      <c r="E2224" s="6">
        <v>0</v>
      </c>
      <c r="F2224" s="6">
        <f t="shared" si="159"/>
        <v>0</v>
      </c>
      <c r="G2224" s="6">
        <f t="shared" si="159"/>
        <v>1092223.04</v>
      </c>
    </row>
    <row r="2225" spans="1:7" x14ac:dyDescent="0.25">
      <c r="A2225" s="2" t="s">
        <v>457</v>
      </c>
      <c r="B2225" s="4">
        <v>50213030</v>
      </c>
      <c r="C2225" s="6">
        <v>505050.51</v>
      </c>
      <c r="D2225" s="6">
        <v>505050.51</v>
      </c>
      <c r="E2225" s="6">
        <v>0</v>
      </c>
      <c r="F2225" s="6">
        <f t="shared" si="159"/>
        <v>0</v>
      </c>
      <c r="G2225" s="6">
        <f t="shared" si="159"/>
        <v>505050.51</v>
      </c>
    </row>
    <row r="2226" spans="1:7" x14ac:dyDescent="0.25">
      <c r="A2226" s="2" t="s">
        <v>458</v>
      </c>
      <c r="B2226" s="4">
        <v>50213030</v>
      </c>
      <c r="C2226" s="6">
        <v>1231830.5</v>
      </c>
      <c r="D2226" s="6">
        <v>1231830.5</v>
      </c>
      <c r="E2226" s="6">
        <v>1205556.45</v>
      </c>
      <c r="F2226" s="6">
        <f t="shared" si="159"/>
        <v>0</v>
      </c>
      <c r="G2226" s="6">
        <f t="shared" si="159"/>
        <v>26274.050000000047</v>
      </c>
    </row>
    <row r="2227" spans="1:7" x14ac:dyDescent="0.25">
      <c r="A2227" s="2" t="s">
        <v>459</v>
      </c>
      <c r="B2227" s="4">
        <v>50213030</v>
      </c>
      <c r="C2227" s="6">
        <v>1182557.28</v>
      </c>
      <c r="D2227" s="6">
        <v>1182557.28</v>
      </c>
      <c r="E2227" s="6">
        <v>0</v>
      </c>
      <c r="F2227" s="6">
        <f t="shared" si="159"/>
        <v>0</v>
      </c>
      <c r="G2227" s="6">
        <f t="shared" si="159"/>
        <v>1182557.28</v>
      </c>
    </row>
    <row r="2228" spans="1:7" x14ac:dyDescent="0.25">
      <c r="A2228" s="2" t="s">
        <v>460</v>
      </c>
      <c r="B2228" s="4">
        <v>50213030</v>
      </c>
      <c r="C2228" s="6">
        <v>636445.76</v>
      </c>
      <c r="D2228" s="6">
        <v>636445.76</v>
      </c>
      <c r="E2228" s="6">
        <v>19224</v>
      </c>
      <c r="F2228" s="6">
        <f t="shared" si="159"/>
        <v>0</v>
      </c>
      <c r="G2228" s="6">
        <f t="shared" si="159"/>
        <v>617221.76</v>
      </c>
    </row>
    <row r="2229" spans="1:7" x14ac:dyDescent="0.25">
      <c r="A2229" s="2" t="s">
        <v>461</v>
      </c>
      <c r="B2229" s="4">
        <v>50213030</v>
      </c>
      <c r="C2229" s="6">
        <v>1424817.28</v>
      </c>
      <c r="D2229" s="6">
        <v>1424817.28</v>
      </c>
      <c r="E2229" s="6">
        <v>400743.3</v>
      </c>
      <c r="F2229" s="6">
        <f t="shared" si="159"/>
        <v>0</v>
      </c>
      <c r="G2229" s="6">
        <f t="shared" si="159"/>
        <v>1024073.98</v>
      </c>
    </row>
    <row r="2230" spans="1:7" x14ac:dyDescent="0.25">
      <c r="A2230" s="2" t="s">
        <v>462</v>
      </c>
      <c r="B2230" s="4">
        <v>50213030</v>
      </c>
      <c r="C2230" s="6">
        <v>821220.33</v>
      </c>
      <c r="D2230" s="6">
        <v>821220.33</v>
      </c>
      <c r="E2230" s="6">
        <v>0</v>
      </c>
      <c r="F2230" s="6">
        <f t="shared" si="159"/>
        <v>0</v>
      </c>
      <c r="G2230" s="6">
        <f t="shared" si="159"/>
        <v>821220.33</v>
      </c>
    </row>
    <row r="2231" spans="1:7" x14ac:dyDescent="0.25">
      <c r="A2231" s="2" t="s">
        <v>463</v>
      </c>
      <c r="B2231" s="4">
        <v>50213030</v>
      </c>
      <c r="C2231" s="6">
        <v>915660.67</v>
      </c>
      <c r="D2231" s="6">
        <v>915660.67</v>
      </c>
      <c r="E2231" s="6">
        <v>0</v>
      </c>
      <c r="F2231" s="6">
        <f t="shared" si="159"/>
        <v>0</v>
      </c>
      <c r="G2231" s="6">
        <f t="shared" si="159"/>
        <v>915660.67</v>
      </c>
    </row>
    <row r="2232" spans="1:7" x14ac:dyDescent="0.25">
      <c r="A2232" s="2" t="s">
        <v>464</v>
      </c>
      <c r="B2232" s="4">
        <v>50213030</v>
      </c>
      <c r="C2232" s="6">
        <v>1096329.1499999999</v>
      </c>
      <c r="D2232" s="6">
        <v>1096329.1499999999</v>
      </c>
      <c r="E2232" s="6">
        <v>78696</v>
      </c>
      <c r="F2232" s="6">
        <f t="shared" si="159"/>
        <v>0</v>
      </c>
      <c r="G2232" s="6">
        <f t="shared" si="159"/>
        <v>1017633.1499999999</v>
      </c>
    </row>
    <row r="2233" spans="1:7" x14ac:dyDescent="0.25">
      <c r="B2233" s="4"/>
    </row>
    <row r="2234" spans="1:7" x14ac:dyDescent="0.25">
      <c r="A2234" s="12" t="s">
        <v>730</v>
      </c>
      <c r="B2234" s="4"/>
      <c r="C2234" s="1">
        <f>SUM(C2235:C2266)</f>
        <v>19885604.000000004</v>
      </c>
      <c r="D2234" s="1">
        <f t="shared" ref="D2234:G2234" si="161">SUM(D2235:D2266)</f>
        <v>19885604.000000004</v>
      </c>
      <c r="E2234" s="1">
        <f t="shared" si="161"/>
        <v>5675931.25</v>
      </c>
      <c r="F2234" s="1">
        <f t="shared" si="161"/>
        <v>0</v>
      </c>
      <c r="G2234" s="1">
        <f t="shared" si="161"/>
        <v>14209672.75</v>
      </c>
    </row>
    <row r="2235" spans="1:7" x14ac:dyDescent="0.25">
      <c r="A2235" s="2" t="s">
        <v>465</v>
      </c>
      <c r="B2235" s="4">
        <v>50213030</v>
      </c>
      <c r="C2235" s="6">
        <v>151925.76000000001</v>
      </c>
      <c r="D2235" s="6">
        <v>151925.76000000001</v>
      </c>
      <c r="E2235" s="6">
        <v>0</v>
      </c>
      <c r="F2235" s="6">
        <f t="shared" si="159"/>
        <v>0</v>
      </c>
      <c r="G2235" s="6">
        <f t="shared" si="159"/>
        <v>151925.76000000001</v>
      </c>
    </row>
    <row r="2236" spans="1:7" x14ac:dyDescent="0.25">
      <c r="A2236" s="2" t="s">
        <v>466</v>
      </c>
      <c r="B2236" s="4">
        <v>50213030</v>
      </c>
      <c r="C2236" s="6">
        <v>361336.95</v>
      </c>
      <c r="D2236" s="6">
        <v>361336.95</v>
      </c>
      <c r="E2236" s="6">
        <v>149156.75</v>
      </c>
      <c r="F2236" s="6">
        <f t="shared" si="159"/>
        <v>0</v>
      </c>
      <c r="G2236" s="6">
        <f t="shared" si="159"/>
        <v>212180.2</v>
      </c>
    </row>
    <row r="2237" spans="1:7" x14ac:dyDescent="0.25">
      <c r="A2237" s="2" t="s">
        <v>467</v>
      </c>
      <c r="B2237" s="4">
        <v>50213030</v>
      </c>
      <c r="C2237" s="6">
        <v>891024.06</v>
      </c>
      <c r="D2237" s="6">
        <v>891024.06</v>
      </c>
      <c r="E2237" s="6">
        <v>30999</v>
      </c>
      <c r="F2237" s="6">
        <f t="shared" si="159"/>
        <v>0</v>
      </c>
      <c r="G2237" s="6">
        <f t="shared" si="159"/>
        <v>860025.06</v>
      </c>
    </row>
    <row r="2238" spans="1:7" x14ac:dyDescent="0.25">
      <c r="A2238" s="2" t="s">
        <v>468</v>
      </c>
      <c r="B2238" s="4">
        <v>50213030</v>
      </c>
      <c r="C2238" s="6">
        <v>372834.03</v>
      </c>
      <c r="D2238" s="6">
        <v>372834.03</v>
      </c>
      <c r="E2238" s="6">
        <v>354021</v>
      </c>
      <c r="F2238" s="6">
        <f t="shared" si="159"/>
        <v>0</v>
      </c>
      <c r="G2238" s="6">
        <f t="shared" si="159"/>
        <v>18813.030000000028</v>
      </c>
    </row>
    <row r="2239" spans="1:7" x14ac:dyDescent="0.25">
      <c r="A2239" s="2" t="s">
        <v>469</v>
      </c>
      <c r="B2239" s="4">
        <v>50213030</v>
      </c>
      <c r="C2239" s="6">
        <v>49273.22</v>
      </c>
      <c r="D2239" s="6">
        <v>49273.22</v>
      </c>
      <c r="E2239" s="6">
        <v>0</v>
      </c>
      <c r="F2239" s="6">
        <f t="shared" si="159"/>
        <v>0</v>
      </c>
      <c r="G2239" s="6">
        <f t="shared" si="159"/>
        <v>49273.22</v>
      </c>
    </row>
    <row r="2240" spans="1:7" x14ac:dyDescent="0.25">
      <c r="A2240" s="2" t="s">
        <v>470</v>
      </c>
      <c r="B2240" s="4">
        <v>50213030</v>
      </c>
      <c r="C2240" s="6">
        <v>266896.61</v>
      </c>
      <c r="D2240" s="6">
        <v>266896.61</v>
      </c>
      <c r="E2240" s="6">
        <v>228072.5</v>
      </c>
      <c r="F2240" s="6">
        <f t="shared" si="159"/>
        <v>0</v>
      </c>
      <c r="G2240" s="6">
        <f t="shared" si="159"/>
        <v>38824.109999999986</v>
      </c>
    </row>
    <row r="2241" spans="1:7" x14ac:dyDescent="0.25">
      <c r="A2241" s="2" t="s">
        <v>471</v>
      </c>
      <c r="B2241" s="4">
        <v>50213030</v>
      </c>
      <c r="C2241" s="6">
        <v>188880.68</v>
      </c>
      <c r="D2241" s="6">
        <v>188880.68</v>
      </c>
      <c r="E2241" s="6">
        <v>131050.69</v>
      </c>
      <c r="F2241" s="6">
        <f t="shared" si="159"/>
        <v>0</v>
      </c>
      <c r="G2241" s="6">
        <f t="shared" si="159"/>
        <v>57829.989999999991</v>
      </c>
    </row>
    <row r="2242" spans="1:7" x14ac:dyDescent="0.25">
      <c r="A2242" s="2" t="s">
        <v>472</v>
      </c>
      <c r="B2242" s="4">
        <v>50213030</v>
      </c>
      <c r="C2242" s="6">
        <v>470559.25</v>
      </c>
      <c r="D2242" s="6">
        <v>470559.25</v>
      </c>
      <c r="E2242" s="6">
        <v>380315.88</v>
      </c>
      <c r="F2242" s="6">
        <f t="shared" si="159"/>
        <v>0</v>
      </c>
      <c r="G2242" s="6">
        <f t="shared" si="159"/>
        <v>90243.37</v>
      </c>
    </row>
    <row r="2243" spans="1:7" x14ac:dyDescent="0.25">
      <c r="A2243" s="2" t="s">
        <v>473</v>
      </c>
      <c r="B2243" s="4">
        <v>50213030</v>
      </c>
      <c r="C2243" s="6">
        <v>467274.37</v>
      </c>
      <c r="D2243" s="6">
        <v>467274.37</v>
      </c>
      <c r="E2243" s="6">
        <v>98478.5</v>
      </c>
      <c r="F2243" s="6">
        <f t="shared" si="159"/>
        <v>0</v>
      </c>
      <c r="G2243" s="6">
        <f t="shared" si="159"/>
        <v>368795.87</v>
      </c>
    </row>
    <row r="2244" spans="1:7" x14ac:dyDescent="0.25">
      <c r="A2244" s="2" t="s">
        <v>474</v>
      </c>
      <c r="B2244" s="4">
        <v>50213030</v>
      </c>
      <c r="C2244" s="6">
        <v>1387862.36</v>
      </c>
      <c r="D2244" s="6">
        <v>1387862.36</v>
      </c>
      <c r="E2244" s="6">
        <v>1126166</v>
      </c>
      <c r="F2244" s="6">
        <f t="shared" si="159"/>
        <v>0</v>
      </c>
      <c r="G2244" s="6">
        <f t="shared" si="159"/>
        <v>261696.3600000001</v>
      </c>
    </row>
    <row r="2245" spans="1:7" x14ac:dyDescent="0.25">
      <c r="A2245" s="2" t="s">
        <v>475</v>
      </c>
      <c r="B2245" s="4">
        <v>50213030</v>
      </c>
      <c r="C2245" s="6">
        <v>721031.45</v>
      </c>
      <c r="D2245" s="6">
        <v>721031.45</v>
      </c>
      <c r="E2245" s="6">
        <v>565685.25</v>
      </c>
      <c r="F2245" s="6">
        <f t="shared" si="159"/>
        <v>0</v>
      </c>
      <c r="G2245" s="6">
        <f t="shared" si="159"/>
        <v>155346.19999999995</v>
      </c>
    </row>
    <row r="2246" spans="1:7" x14ac:dyDescent="0.25">
      <c r="A2246" s="2" t="s">
        <v>476</v>
      </c>
      <c r="B2246" s="4">
        <v>50213030</v>
      </c>
      <c r="C2246" s="6">
        <v>492732.2</v>
      </c>
      <c r="D2246" s="6">
        <v>492732.2</v>
      </c>
      <c r="E2246" s="6">
        <v>0</v>
      </c>
      <c r="F2246" s="6">
        <f t="shared" si="159"/>
        <v>0</v>
      </c>
      <c r="G2246" s="6">
        <f t="shared" si="159"/>
        <v>492732.2</v>
      </c>
    </row>
    <row r="2247" spans="1:7" x14ac:dyDescent="0.25">
      <c r="A2247" s="2" t="s">
        <v>477</v>
      </c>
      <c r="B2247" s="4">
        <v>50213030</v>
      </c>
      <c r="C2247" s="6">
        <v>410610.17</v>
      </c>
      <c r="D2247" s="6">
        <v>410610.17</v>
      </c>
      <c r="E2247" s="6">
        <v>67160</v>
      </c>
      <c r="F2247" s="6">
        <f t="shared" si="159"/>
        <v>0</v>
      </c>
      <c r="G2247" s="6">
        <f t="shared" si="159"/>
        <v>343450.17</v>
      </c>
    </row>
    <row r="2248" spans="1:7" x14ac:dyDescent="0.25">
      <c r="A2248" s="2" t="s">
        <v>478</v>
      </c>
      <c r="B2248" s="4">
        <v>50213030</v>
      </c>
      <c r="C2248" s="6">
        <v>1245791.25</v>
      </c>
      <c r="D2248" s="6">
        <v>1245791.25</v>
      </c>
      <c r="E2248" s="6">
        <v>0</v>
      </c>
      <c r="F2248" s="6">
        <f t="shared" si="159"/>
        <v>0</v>
      </c>
      <c r="G2248" s="6">
        <f t="shared" si="159"/>
        <v>1245791.25</v>
      </c>
    </row>
    <row r="2249" spans="1:7" x14ac:dyDescent="0.25">
      <c r="A2249" s="2" t="s">
        <v>479</v>
      </c>
      <c r="B2249" s="4">
        <v>50213030</v>
      </c>
      <c r="C2249" s="6">
        <v>241438.77</v>
      </c>
      <c r="D2249" s="6">
        <v>241438.77</v>
      </c>
      <c r="E2249" s="6">
        <v>0</v>
      </c>
      <c r="F2249" s="6">
        <f t="shared" si="159"/>
        <v>0</v>
      </c>
      <c r="G2249" s="6">
        <f t="shared" si="159"/>
        <v>241438.77</v>
      </c>
    </row>
    <row r="2250" spans="1:7" x14ac:dyDescent="0.25">
      <c r="A2250" s="2" t="s">
        <v>480</v>
      </c>
      <c r="B2250" s="4">
        <v>50213030</v>
      </c>
      <c r="C2250" s="6">
        <v>458240.94</v>
      </c>
      <c r="D2250" s="6">
        <v>458240.94</v>
      </c>
      <c r="E2250" s="6">
        <v>205478</v>
      </c>
      <c r="F2250" s="6">
        <f t="shared" si="159"/>
        <v>0</v>
      </c>
      <c r="G2250" s="6">
        <f t="shared" si="159"/>
        <v>252762.94</v>
      </c>
    </row>
    <row r="2251" spans="1:7" x14ac:dyDescent="0.25">
      <c r="A2251" s="2" t="s">
        <v>481</v>
      </c>
      <c r="B2251" s="4">
        <v>50213030</v>
      </c>
      <c r="C2251" s="6">
        <v>335057.90000000002</v>
      </c>
      <c r="D2251" s="6">
        <v>335057.90000000002</v>
      </c>
      <c r="E2251" s="6">
        <v>0</v>
      </c>
      <c r="F2251" s="6">
        <f t="shared" si="159"/>
        <v>0</v>
      </c>
      <c r="G2251" s="6">
        <f t="shared" si="159"/>
        <v>335057.90000000002</v>
      </c>
    </row>
    <row r="2252" spans="1:7" x14ac:dyDescent="0.25">
      <c r="A2252" s="2" t="s">
        <v>482</v>
      </c>
      <c r="B2252" s="4">
        <v>50213030</v>
      </c>
      <c r="C2252" s="6">
        <v>529687.12</v>
      </c>
      <c r="D2252" s="6">
        <v>529687.12</v>
      </c>
      <c r="E2252" s="6">
        <v>514482.93</v>
      </c>
      <c r="F2252" s="6">
        <f t="shared" si="159"/>
        <v>0</v>
      </c>
      <c r="G2252" s="6">
        <f t="shared" si="159"/>
        <v>15204.190000000002</v>
      </c>
    </row>
    <row r="2253" spans="1:7" x14ac:dyDescent="0.25">
      <c r="A2253" s="2" t="s">
        <v>483</v>
      </c>
      <c r="B2253" s="4">
        <v>50213030</v>
      </c>
      <c r="C2253" s="6">
        <v>326845.69</v>
      </c>
      <c r="D2253" s="6">
        <v>326845.69</v>
      </c>
      <c r="E2253" s="6">
        <v>0</v>
      </c>
      <c r="F2253" s="6">
        <f t="shared" si="159"/>
        <v>0</v>
      </c>
      <c r="G2253" s="6">
        <f t="shared" si="159"/>
        <v>326845.69</v>
      </c>
    </row>
    <row r="2254" spans="1:7" x14ac:dyDescent="0.25">
      <c r="A2254" s="2" t="s">
        <v>484</v>
      </c>
      <c r="B2254" s="4">
        <v>50213030</v>
      </c>
      <c r="C2254" s="6">
        <v>221729.49</v>
      </c>
      <c r="D2254" s="6">
        <v>221729.49</v>
      </c>
      <c r="E2254" s="6">
        <v>0</v>
      </c>
      <c r="F2254" s="6">
        <f t="shared" si="159"/>
        <v>0</v>
      </c>
      <c r="G2254" s="6">
        <f t="shared" si="159"/>
        <v>221729.49</v>
      </c>
    </row>
    <row r="2255" spans="1:7" x14ac:dyDescent="0.25">
      <c r="A2255" s="2" t="s">
        <v>485</v>
      </c>
      <c r="B2255" s="4">
        <v>50213030</v>
      </c>
      <c r="C2255" s="6">
        <v>840108.39</v>
      </c>
      <c r="D2255" s="6">
        <v>840108.39</v>
      </c>
      <c r="E2255" s="6">
        <v>765058.38</v>
      </c>
      <c r="F2255" s="6">
        <f t="shared" si="159"/>
        <v>0</v>
      </c>
      <c r="G2255" s="6">
        <f t="shared" si="159"/>
        <v>75050.010000000009</v>
      </c>
    </row>
    <row r="2256" spans="1:7" x14ac:dyDescent="0.25">
      <c r="A2256" s="2" t="s">
        <v>486</v>
      </c>
      <c r="B2256" s="4">
        <v>50213030</v>
      </c>
      <c r="C2256" s="6">
        <v>3859735.57</v>
      </c>
      <c r="D2256" s="6">
        <v>3859735.57</v>
      </c>
      <c r="E2256" s="6">
        <v>1054487.3700000001</v>
      </c>
      <c r="F2256" s="6">
        <f t="shared" si="159"/>
        <v>0</v>
      </c>
      <c r="G2256" s="6">
        <f t="shared" si="159"/>
        <v>2805248.1999999997</v>
      </c>
    </row>
    <row r="2257" spans="1:7" x14ac:dyDescent="0.25">
      <c r="A2257" s="2" t="s">
        <v>487</v>
      </c>
      <c r="B2257" s="4">
        <v>50213030</v>
      </c>
      <c r="C2257" s="6">
        <v>1133284.06</v>
      </c>
      <c r="D2257" s="6">
        <v>1133284.06</v>
      </c>
      <c r="E2257" s="6">
        <v>0</v>
      </c>
      <c r="F2257" s="6">
        <f t="shared" si="159"/>
        <v>0</v>
      </c>
      <c r="G2257" s="6">
        <f t="shared" si="159"/>
        <v>1133284.06</v>
      </c>
    </row>
    <row r="2258" spans="1:7" x14ac:dyDescent="0.25">
      <c r="A2258" s="2" t="s">
        <v>488</v>
      </c>
      <c r="B2258" s="4">
        <v>50213030</v>
      </c>
      <c r="C2258" s="6">
        <v>151925.76000000001</v>
      </c>
      <c r="D2258" s="6">
        <v>151925.76000000001</v>
      </c>
      <c r="E2258" s="6">
        <v>0</v>
      </c>
      <c r="F2258" s="6">
        <f t="shared" si="159"/>
        <v>0</v>
      </c>
      <c r="G2258" s="6">
        <f t="shared" si="159"/>
        <v>151925.76000000001</v>
      </c>
    </row>
    <row r="2259" spans="1:7" x14ac:dyDescent="0.25">
      <c r="A2259" s="2" t="s">
        <v>489</v>
      </c>
      <c r="B2259" s="4">
        <v>50213030</v>
      </c>
      <c r="C2259" s="6">
        <v>197914.1</v>
      </c>
      <c r="D2259" s="6">
        <v>197914.1</v>
      </c>
      <c r="E2259" s="6">
        <v>0</v>
      </c>
      <c r="F2259" s="6">
        <f t="shared" si="159"/>
        <v>0</v>
      </c>
      <c r="G2259" s="6">
        <f t="shared" si="159"/>
        <v>197914.1</v>
      </c>
    </row>
    <row r="2260" spans="1:7" x14ac:dyDescent="0.25">
      <c r="A2260" s="2" t="s">
        <v>490</v>
      </c>
      <c r="B2260" s="4">
        <v>50213030</v>
      </c>
      <c r="C2260" s="6">
        <v>234047.8</v>
      </c>
      <c r="D2260" s="6">
        <v>234047.8</v>
      </c>
      <c r="E2260" s="6">
        <v>0</v>
      </c>
      <c r="F2260" s="6">
        <f t="shared" si="159"/>
        <v>0</v>
      </c>
      <c r="G2260" s="6">
        <f t="shared" si="159"/>
        <v>234047.8</v>
      </c>
    </row>
    <row r="2261" spans="1:7" x14ac:dyDescent="0.25">
      <c r="A2261" s="2" t="s">
        <v>491</v>
      </c>
      <c r="B2261" s="4">
        <v>50213030</v>
      </c>
      <c r="C2261" s="6">
        <v>142071.12</v>
      </c>
      <c r="D2261" s="6">
        <v>142071.12</v>
      </c>
      <c r="E2261" s="6">
        <v>0</v>
      </c>
      <c r="F2261" s="6">
        <f t="shared" si="159"/>
        <v>0</v>
      </c>
      <c r="G2261" s="6">
        <f t="shared" si="159"/>
        <v>142071.12</v>
      </c>
    </row>
    <row r="2262" spans="1:7" x14ac:dyDescent="0.25">
      <c r="A2262" s="2" t="s">
        <v>492</v>
      </c>
      <c r="B2262" s="4">
        <v>50213030</v>
      </c>
      <c r="C2262" s="6">
        <v>67340.070000000007</v>
      </c>
      <c r="D2262" s="6">
        <v>67340.070000000007</v>
      </c>
      <c r="E2262" s="6">
        <v>0</v>
      </c>
      <c r="F2262" s="6">
        <f t="shared" si="159"/>
        <v>0</v>
      </c>
      <c r="G2262" s="6">
        <f t="shared" si="159"/>
        <v>67340.070000000007</v>
      </c>
    </row>
    <row r="2263" spans="1:7" x14ac:dyDescent="0.25">
      <c r="A2263" s="2" t="s">
        <v>493</v>
      </c>
      <c r="B2263" s="4">
        <v>50213030</v>
      </c>
      <c r="C2263" s="6">
        <v>1232405.3500000001</v>
      </c>
      <c r="D2263" s="6">
        <v>1232405.3500000001</v>
      </c>
      <c r="E2263" s="6">
        <v>0</v>
      </c>
      <c r="F2263" s="6">
        <f t="shared" si="159"/>
        <v>0</v>
      </c>
      <c r="G2263" s="6">
        <f t="shared" si="159"/>
        <v>1232405.3500000001</v>
      </c>
    </row>
    <row r="2264" spans="1:7" x14ac:dyDescent="0.25">
      <c r="A2264" s="2" t="s">
        <v>494</v>
      </c>
      <c r="B2264" s="4">
        <v>50213030</v>
      </c>
      <c r="C2264" s="6">
        <v>1552106.43</v>
      </c>
      <c r="D2264" s="6">
        <v>1552106.43</v>
      </c>
      <c r="E2264" s="6">
        <v>0</v>
      </c>
      <c r="F2264" s="6">
        <f t="shared" si="159"/>
        <v>0</v>
      </c>
      <c r="G2264" s="6">
        <f t="shared" si="159"/>
        <v>1552106.43</v>
      </c>
    </row>
    <row r="2265" spans="1:7" x14ac:dyDescent="0.25">
      <c r="A2265" s="2" t="s">
        <v>495</v>
      </c>
      <c r="B2265" s="4">
        <v>50213030</v>
      </c>
      <c r="C2265" s="6">
        <v>448386.3</v>
      </c>
      <c r="D2265" s="6">
        <v>448386.3</v>
      </c>
      <c r="E2265" s="6">
        <v>5319</v>
      </c>
      <c r="F2265" s="6">
        <f t="shared" si="159"/>
        <v>0</v>
      </c>
      <c r="G2265" s="6">
        <f t="shared" si="159"/>
        <v>443067.3</v>
      </c>
    </row>
    <row r="2266" spans="1:7" x14ac:dyDescent="0.25">
      <c r="A2266" s="2" t="s">
        <v>496</v>
      </c>
      <c r="B2266" s="4">
        <v>50213030</v>
      </c>
      <c r="C2266" s="6">
        <v>435246.78</v>
      </c>
      <c r="D2266" s="6">
        <v>435246.78</v>
      </c>
      <c r="E2266" s="6">
        <v>0</v>
      </c>
      <c r="F2266" s="6">
        <f t="shared" si="159"/>
        <v>0</v>
      </c>
      <c r="G2266" s="6">
        <f t="shared" si="159"/>
        <v>435246.78</v>
      </c>
    </row>
    <row r="2267" spans="1:7" x14ac:dyDescent="0.25">
      <c r="B2267" s="4"/>
    </row>
    <row r="2268" spans="1:7" s="3" customFormat="1" x14ac:dyDescent="0.25">
      <c r="A2268" s="3" t="s">
        <v>129</v>
      </c>
      <c r="B2268" s="5">
        <v>300</v>
      </c>
      <c r="C2268" s="1">
        <v>98075500</v>
      </c>
      <c r="D2268" s="1">
        <v>34520000</v>
      </c>
      <c r="E2268" s="1">
        <v>106862.49</v>
      </c>
      <c r="F2268" s="1">
        <f t="shared" si="159"/>
        <v>63555500</v>
      </c>
      <c r="G2268" s="1">
        <f t="shared" si="159"/>
        <v>34413137.509999998</v>
      </c>
    </row>
    <row r="2269" spans="1:7" x14ac:dyDescent="0.25">
      <c r="A2269" s="2" t="s">
        <v>497</v>
      </c>
      <c r="B2269" s="4">
        <v>10705010</v>
      </c>
      <c r="C2269" s="6">
        <v>900000</v>
      </c>
      <c r="D2269" s="6">
        <v>900000</v>
      </c>
      <c r="E2269" s="6">
        <v>0</v>
      </c>
      <c r="F2269" s="6">
        <f t="shared" si="159"/>
        <v>0</v>
      </c>
      <c r="G2269" s="6">
        <f t="shared" si="159"/>
        <v>900000</v>
      </c>
    </row>
    <row r="2270" spans="1:7" x14ac:dyDescent="0.25">
      <c r="A2270" s="2" t="s">
        <v>498</v>
      </c>
      <c r="B2270" s="4">
        <v>10705010</v>
      </c>
      <c r="C2270" s="6">
        <v>150000</v>
      </c>
      <c r="D2270" s="6">
        <v>150000</v>
      </c>
      <c r="E2270" s="6">
        <v>0</v>
      </c>
      <c r="F2270" s="6">
        <f t="shared" si="159"/>
        <v>0</v>
      </c>
      <c r="G2270" s="6">
        <f t="shared" si="159"/>
        <v>150000</v>
      </c>
    </row>
    <row r="2271" spans="1:7" x14ac:dyDescent="0.25">
      <c r="A2271" s="2" t="s">
        <v>499</v>
      </c>
      <c r="B2271" s="4">
        <v>10705010</v>
      </c>
      <c r="C2271" s="6">
        <v>120000</v>
      </c>
      <c r="D2271" s="6">
        <v>120000</v>
      </c>
      <c r="E2271" s="6">
        <v>0</v>
      </c>
      <c r="F2271" s="6">
        <f t="shared" si="159"/>
        <v>0</v>
      </c>
      <c r="G2271" s="6">
        <f t="shared" si="159"/>
        <v>120000</v>
      </c>
    </row>
    <row r="2272" spans="1:7" x14ac:dyDescent="0.25">
      <c r="A2272" s="2" t="s">
        <v>500</v>
      </c>
      <c r="B2272" s="4">
        <v>10705010</v>
      </c>
      <c r="C2272" s="6">
        <v>500000</v>
      </c>
      <c r="D2272" s="6">
        <v>500000</v>
      </c>
      <c r="E2272" s="6">
        <v>0</v>
      </c>
      <c r="F2272" s="6">
        <f t="shared" si="159"/>
        <v>0</v>
      </c>
      <c r="G2272" s="6">
        <f t="shared" si="159"/>
        <v>500000</v>
      </c>
    </row>
    <row r="2273" spans="1:7" x14ac:dyDescent="0.25">
      <c r="A2273" s="2" t="s">
        <v>501</v>
      </c>
      <c r="B2273" s="4">
        <v>10705010</v>
      </c>
      <c r="C2273" s="6">
        <v>200000</v>
      </c>
      <c r="D2273" s="6">
        <v>200000</v>
      </c>
      <c r="E2273" s="6">
        <v>0</v>
      </c>
      <c r="F2273" s="6">
        <f t="shared" si="159"/>
        <v>0</v>
      </c>
      <c r="G2273" s="6">
        <f t="shared" si="159"/>
        <v>200000</v>
      </c>
    </row>
    <row r="2274" spans="1:7" x14ac:dyDescent="0.25">
      <c r="A2274" s="2" t="s">
        <v>502</v>
      </c>
      <c r="B2274" s="4">
        <v>10705010</v>
      </c>
      <c r="C2274" s="6">
        <v>1000000</v>
      </c>
      <c r="D2274" s="6">
        <v>1000000</v>
      </c>
      <c r="E2274" s="6">
        <v>0</v>
      </c>
      <c r="F2274" s="6">
        <f t="shared" ref="F2274:G2337" si="162">C2274-D2274</f>
        <v>0</v>
      </c>
      <c r="G2274" s="6">
        <f t="shared" si="162"/>
        <v>1000000</v>
      </c>
    </row>
    <row r="2275" spans="1:7" x14ac:dyDescent="0.25">
      <c r="A2275" s="2" t="s">
        <v>503</v>
      </c>
      <c r="B2275" s="4">
        <v>10705020</v>
      </c>
      <c r="C2275" s="6">
        <v>1050000</v>
      </c>
      <c r="D2275" s="6">
        <v>1050000</v>
      </c>
      <c r="E2275" s="6">
        <v>0</v>
      </c>
      <c r="F2275" s="6">
        <f t="shared" si="162"/>
        <v>0</v>
      </c>
      <c r="G2275" s="6">
        <f t="shared" si="162"/>
        <v>1050000</v>
      </c>
    </row>
    <row r="2276" spans="1:7" s="11" customFormat="1" ht="30" x14ac:dyDescent="0.25">
      <c r="A2276" s="15" t="s">
        <v>504</v>
      </c>
      <c r="B2276" s="16">
        <v>10705990</v>
      </c>
      <c r="C2276" s="17">
        <v>50000</v>
      </c>
      <c r="D2276" s="17">
        <v>50000</v>
      </c>
      <c r="E2276" s="17">
        <v>0</v>
      </c>
      <c r="F2276" s="17">
        <f t="shared" si="162"/>
        <v>0</v>
      </c>
      <c r="G2276" s="17">
        <f t="shared" si="162"/>
        <v>50000</v>
      </c>
    </row>
    <row r="2277" spans="1:7" s="11" customFormat="1" x14ac:dyDescent="0.25">
      <c r="A2277" s="11" t="s">
        <v>505</v>
      </c>
      <c r="B2277" s="16">
        <v>10705990</v>
      </c>
      <c r="C2277" s="17">
        <v>50000</v>
      </c>
      <c r="D2277" s="17">
        <v>50000</v>
      </c>
      <c r="E2277" s="17">
        <v>0</v>
      </c>
      <c r="F2277" s="17">
        <f t="shared" si="162"/>
        <v>0</v>
      </c>
      <c r="G2277" s="17">
        <f t="shared" si="162"/>
        <v>50000</v>
      </c>
    </row>
    <row r="2278" spans="1:7" x14ac:dyDescent="0.25">
      <c r="A2278" s="2" t="s">
        <v>506</v>
      </c>
      <c r="B2278" s="4">
        <v>10706010</v>
      </c>
      <c r="C2278" s="6">
        <v>500000</v>
      </c>
      <c r="D2278" s="6">
        <v>500000</v>
      </c>
      <c r="E2278" s="6">
        <v>0</v>
      </c>
      <c r="F2278" s="6">
        <f t="shared" si="162"/>
        <v>0</v>
      </c>
      <c r="G2278" s="6">
        <f t="shared" si="162"/>
        <v>500000</v>
      </c>
    </row>
    <row r="2279" spans="1:7" s="11" customFormat="1" ht="30" x14ac:dyDescent="0.25">
      <c r="A2279" s="15" t="s">
        <v>507</v>
      </c>
      <c r="B2279" s="16">
        <v>10703010</v>
      </c>
      <c r="C2279" s="17">
        <v>6300000</v>
      </c>
      <c r="D2279" s="17">
        <v>6300000</v>
      </c>
      <c r="E2279" s="17">
        <v>0</v>
      </c>
      <c r="F2279" s="17">
        <f t="shared" si="162"/>
        <v>0</v>
      </c>
      <c r="G2279" s="17">
        <f t="shared" si="162"/>
        <v>6300000</v>
      </c>
    </row>
    <row r="2280" spans="1:7" s="11" customFormat="1" ht="30" x14ac:dyDescent="0.25">
      <c r="A2280" s="15" t="s">
        <v>508</v>
      </c>
      <c r="B2280" s="16">
        <v>10703010</v>
      </c>
      <c r="C2280" s="17">
        <v>13700000</v>
      </c>
      <c r="D2280" s="17">
        <v>13700000</v>
      </c>
      <c r="E2280" s="17">
        <v>0</v>
      </c>
      <c r="F2280" s="17">
        <f t="shared" si="162"/>
        <v>0</v>
      </c>
      <c r="G2280" s="17">
        <f t="shared" si="162"/>
        <v>13700000</v>
      </c>
    </row>
    <row r="2281" spans="1:7" x14ac:dyDescent="0.25">
      <c r="A2281" s="2" t="s">
        <v>509</v>
      </c>
      <c r="B2281" s="4">
        <v>10703010</v>
      </c>
      <c r="C2281" s="6">
        <v>2000000</v>
      </c>
      <c r="D2281" s="6">
        <v>2000000</v>
      </c>
      <c r="E2281" s="6">
        <v>106862.49</v>
      </c>
      <c r="F2281" s="6">
        <f t="shared" si="162"/>
        <v>0</v>
      </c>
      <c r="G2281" s="6">
        <f t="shared" si="162"/>
        <v>1893137.51</v>
      </c>
    </row>
    <row r="2282" spans="1:7" x14ac:dyDescent="0.25">
      <c r="A2282" s="2" t="s">
        <v>510</v>
      </c>
      <c r="B2282" s="4">
        <v>10703040</v>
      </c>
      <c r="C2282" s="6">
        <v>5000000</v>
      </c>
      <c r="D2282" s="6">
        <v>0</v>
      </c>
      <c r="E2282" s="6">
        <v>0</v>
      </c>
      <c r="F2282" s="6">
        <f t="shared" si="162"/>
        <v>5000000</v>
      </c>
      <c r="G2282" s="6">
        <f t="shared" si="162"/>
        <v>0</v>
      </c>
    </row>
    <row r="2283" spans="1:7" x14ac:dyDescent="0.25">
      <c r="A2283" s="2" t="s">
        <v>511</v>
      </c>
      <c r="B2283" s="4">
        <v>10703010</v>
      </c>
      <c r="C2283" s="6">
        <v>7000000</v>
      </c>
      <c r="D2283" s="6">
        <v>0</v>
      </c>
      <c r="E2283" s="6">
        <v>0</v>
      </c>
      <c r="F2283" s="6">
        <f t="shared" si="162"/>
        <v>7000000</v>
      </c>
      <c r="G2283" s="6">
        <f t="shared" si="162"/>
        <v>0</v>
      </c>
    </row>
    <row r="2284" spans="1:7" s="11" customFormat="1" ht="30" x14ac:dyDescent="0.25">
      <c r="A2284" s="15" t="s">
        <v>512</v>
      </c>
      <c r="B2284" s="16">
        <v>10703010</v>
      </c>
      <c r="C2284" s="17">
        <v>4000000</v>
      </c>
      <c r="D2284" s="17">
        <v>0</v>
      </c>
      <c r="E2284" s="17">
        <v>0</v>
      </c>
      <c r="F2284" s="17">
        <f t="shared" si="162"/>
        <v>4000000</v>
      </c>
      <c r="G2284" s="17">
        <f t="shared" si="162"/>
        <v>0</v>
      </c>
    </row>
    <row r="2285" spans="1:7" s="11" customFormat="1" ht="30" x14ac:dyDescent="0.25">
      <c r="A2285" s="15" t="s">
        <v>513</v>
      </c>
      <c r="B2285" s="16">
        <v>10703040</v>
      </c>
      <c r="C2285" s="17">
        <v>1000000</v>
      </c>
      <c r="D2285" s="17">
        <v>0</v>
      </c>
      <c r="E2285" s="17">
        <v>0</v>
      </c>
      <c r="F2285" s="17">
        <f t="shared" si="162"/>
        <v>1000000</v>
      </c>
      <c r="G2285" s="17">
        <f t="shared" si="162"/>
        <v>0</v>
      </c>
    </row>
    <row r="2286" spans="1:7" x14ac:dyDescent="0.25">
      <c r="A2286" s="2" t="s">
        <v>514</v>
      </c>
      <c r="B2286" s="4">
        <v>10704010</v>
      </c>
      <c r="C2286" s="6">
        <v>6000000</v>
      </c>
      <c r="D2286" s="6">
        <v>0</v>
      </c>
      <c r="E2286" s="6">
        <v>0</v>
      </c>
      <c r="F2286" s="6">
        <f t="shared" si="162"/>
        <v>6000000</v>
      </c>
      <c r="G2286" s="6">
        <f t="shared" si="162"/>
        <v>0</v>
      </c>
    </row>
    <row r="2287" spans="1:7" x14ac:dyDescent="0.25">
      <c r="A2287" s="2" t="s">
        <v>515</v>
      </c>
      <c r="B2287" s="4">
        <v>10704010</v>
      </c>
      <c r="C2287" s="6">
        <v>8500000</v>
      </c>
      <c r="D2287" s="6">
        <v>0</v>
      </c>
      <c r="E2287" s="6">
        <v>0</v>
      </c>
      <c r="F2287" s="6">
        <f t="shared" si="162"/>
        <v>8500000</v>
      </c>
      <c r="G2287" s="6">
        <f t="shared" si="162"/>
        <v>0</v>
      </c>
    </row>
    <row r="2288" spans="1:7" x14ac:dyDescent="0.25">
      <c r="A2288" s="2" t="s">
        <v>516</v>
      </c>
      <c r="B2288" s="4">
        <v>10704020</v>
      </c>
      <c r="C2288" s="6">
        <v>3400000</v>
      </c>
      <c r="D2288" s="6">
        <v>0</v>
      </c>
      <c r="E2288" s="6">
        <v>0</v>
      </c>
      <c r="F2288" s="6">
        <f t="shared" si="162"/>
        <v>3400000</v>
      </c>
      <c r="G2288" s="6">
        <f t="shared" si="162"/>
        <v>0</v>
      </c>
    </row>
    <row r="2289" spans="1:7" x14ac:dyDescent="0.25">
      <c r="A2289" s="2" t="s">
        <v>517</v>
      </c>
      <c r="B2289" s="4">
        <v>10703020</v>
      </c>
      <c r="C2289" s="6">
        <v>6400000</v>
      </c>
      <c r="D2289" s="6">
        <v>0</v>
      </c>
      <c r="E2289" s="6">
        <v>0</v>
      </c>
      <c r="F2289" s="6">
        <f t="shared" si="162"/>
        <v>6400000</v>
      </c>
      <c r="G2289" s="6">
        <f t="shared" si="162"/>
        <v>0</v>
      </c>
    </row>
    <row r="2290" spans="1:7" s="11" customFormat="1" ht="30" x14ac:dyDescent="0.25">
      <c r="A2290" s="15" t="s">
        <v>518</v>
      </c>
      <c r="B2290" s="16">
        <v>10703010</v>
      </c>
      <c r="C2290" s="17">
        <v>955500</v>
      </c>
      <c r="D2290" s="17">
        <v>0</v>
      </c>
      <c r="E2290" s="17">
        <v>0</v>
      </c>
      <c r="F2290" s="17">
        <f t="shared" si="162"/>
        <v>955500</v>
      </c>
      <c r="G2290" s="17">
        <f t="shared" si="162"/>
        <v>0</v>
      </c>
    </row>
    <row r="2291" spans="1:7" s="11" customFormat="1" ht="30" x14ac:dyDescent="0.25">
      <c r="A2291" s="15" t="s">
        <v>519</v>
      </c>
      <c r="B2291" s="16">
        <v>10703010</v>
      </c>
      <c r="C2291" s="17">
        <v>8000000</v>
      </c>
      <c r="D2291" s="17">
        <v>8000000</v>
      </c>
      <c r="E2291" s="17">
        <v>0</v>
      </c>
      <c r="F2291" s="17">
        <f t="shared" si="162"/>
        <v>0</v>
      </c>
      <c r="G2291" s="17">
        <f t="shared" si="162"/>
        <v>8000000</v>
      </c>
    </row>
    <row r="2292" spans="1:7" x14ac:dyDescent="0.25">
      <c r="A2292" s="2" t="s">
        <v>520</v>
      </c>
      <c r="B2292" s="4">
        <v>10703040</v>
      </c>
      <c r="C2292" s="6">
        <v>2500000</v>
      </c>
      <c r="D2292" s="6">
        <v>0</v>
      </c>
      <c r="E2292" s="6">
        <v>0</v>
      </c>
      <c r="F2292" s="6">
        <f t="shared" si="162"/>
        <v>2500000</v>
      </c>
      <c r="G2292" s="6">
        <f t="shared" si="162"/>
        <v>0</v>
      </c>
    </row>
    <row r="2293" spans="1:7" x14ac:dyDescent="0.25">
      <c r="A2293" s="2" t="s">
        <v>521</v>
      </c>
      <c r="B2293" s="4">
        <v>10703040</v>
      </c>
      <c r="C2293" s="6">
        <v>10000000</v>
      </c>
      <c r="D2293" s="6">
        <v>0</v>
      </c>
      <c r="E2293" s="6">
        <v>0</v>
      </c>
      <c r="F2293" s="6">
        <f t="shared" si="162"/>
        <v>10000000</v>
      </c>
      <c r="G2293" s="6">
        <f t="shared" si="162"/>
        <v>0</v>
      </c>
    </row>
    <row r="2294" spans="1:7" x14ac:dyDescent="0.25">
      <c r="A2294" s="2" t="s">
        <v>522</v>
      </c>
      <c r="B2294" s="4">
        <v>10703010</v>
      </c>
      <c r="C2294" s="6">
        <v>6500000</v>
      </c>
      <c r="D2294" s="6">
        <v>0</v>
      </c>
      <c r="E2294" s="6">
        <v>0</v>
      </c>
      <c r="F2294" s="6">
        <f t="shared" si="162"/>
        <v>6500000</v>
      </c>
      <c r="G2294" s="6">
        <f t="shared" si="162"/>
        <v>0</v>
      </c>
    </row>
    <row r="2295" spans="1:7" s="11" customFormat="1" ht="30" x14ac:dyDescent="0.25">
      <c r="A2295" s="15" t="s">
        <v>523</v>
      </c>
      <c r="B2295" s="16">
        <v>10703040</v>
      </c>
      <c r="C2295" s="17">
        <v>500000</v>
      </c>
      <c r="D2295" s="17">
        <v>0</v>
      </c>
      <c r="E2295" s="17">
        <v>0</v>
      </c>
      <c r="F2295" s="17">
        <f t="shared" si="162"/>
        <v>500000</v>
      </c>
      <c r="G2295" s="17">
        <f t="shared" si="162"/>
        <v>0</v>
      </c>
    </row>
    <row r="2296" spans="1:7" s="11" customFormat="1" ht="30" x14ac:dyDescent="0.25">
      <c r="A2296" s="15" t="s">
        <v>524</v>
      </c>
      <c r="B2296" s="16">
        <v>10704010</v>
      </c>
      <c r="C2296" s="17">
        <v>1800000</v>
      </c>
      <c r="D2296" s="17">
        <v>0</v>
      </c>
      <c r="E2296" s="17">
        <v>0</v>
      </c>
      <c r="F2296" s="17">
        <f t="shared" si="162"/>
        <v>1800000</v>
      </c>
      <c r="G2296" s="17">
        <f t="shared" si="162"/>
        <v>0</v>
      </c>
    </row>
    <row r="2297" spans="1:7" x14ac:dyDescent="0.25">
      <c r="B2297" s="4"/>
    </row>
    <row r="2298" spans="1:7" x14ac:dyDescent="0.25">
      <c r="A2298" s="3" t="s">
        <v>525</v>
      </c>
      <c r="B2298" s="5">
        <v>8754</v>
      </c>
      <c r="C2298" s="1">
        <v>113299676.13</v>
      </c>
      <c r="D2298" s="1">
        <v>94939569.530000001</v>
      </c>
      <c r="E2298" s="1">
        <v>36326038.93</v>
      </c>
      <c r="F2298" s="1">
        <f t="shared" si="162"/>
        <v>18360106.599999994</v>
      </c>
      <c r="G2298" s="1">
        <f t="shared" si="162"/>
        <v>58613530.600000001</v>
      </c>
    </row>
    <row r="2299" spans="1:7" s="3" customFormat="1" x14ac:dyDescent="0.25">
      <c r="A2299" s="3" t="s">
        <v>21</v>
      </c>
      <c r="B2299" s="5">
        <v>100</v>
      </c>
      <c r="C2299" s="1">
        <v>38928390</v>
      </c>
      <c r="D2299" s="1">
        <v>38928390</v>
      </c>
      <c r="E2299" s="1">
        <v>15774975.16</v>
      </c>
      <c r="F2299" s="1">
        <f t="shared" si="162"/>
        <v>0</v>
      </c>
      <c r="G2299" s="1">
        <f t="shared" si="162"/>
        <v>23153414.84</v>
      </c>
    </row>
    <row r="2300" spans="1:7" x14ac:dyDescent="0.25">
      <c r="A2300" s="2" t="s">
        <v>22</v>
      </c>
      <c r="B2300" s="4">
        <v>50101010</v>
      </c>
      <c r="C2300" s="6">
        <v>25515468</v>
      </c>
      <c r="D2300" s="6">
        <v>25515468</v>
      </c>
      <c r="E2300" s="6">
        <v>10162728.09</v>
      </c>
      <c r="F2300" s="6">
        <f t="shared" si="162"/>
        <v>0</v>
      </c>
      <c r="G2300" s="6">
        <f t="shared" si="162"/>
        <v>15352739.91</v>
      </c>
    </row>
    <row r="2301" spans="1:7" x14ac:dyDescent="0.25">
      <c r="A2301" s="2" t="s">
        <v>24</v>
      </c>
      <c r="B2301" s="4">
        <v>50102010</v>
      </c>
      <c r="C2301" s="6">
        <v>2424000</v>
      </c>
      <c r="D2301" s="6">
        <v>2424000</v>
      </c>
      <c r="E2301" s="6">
        <v>1030055.91</v>
      </c>
      <c r="F2301" s="6">
        <f t="shared" si="162"/>
        <v>0</v>
      </c>
      <c r="G2301" s="6">
        <f t="shared" si="162"/>
        <v>1393944.0899999999</v>
      </c>
    </row>
    <row r="2302" spans="1:7" x14ac:dyDescent="0.25">
      <c r="A2302" s="2" t="s">
        <v>25</v>
      </c>
      <c r="B2302" s="4">
        <v>50102020</v>
      </c>
      <c r="C2302" s="6">
        <v>102000</v>
      </c>
      <c r="D2302" s="6">
        <v>102000</v>
      </c>
      <c r="E2302" s="6">
        <v>40375</v>
      </c>
      <c r="F2302" s="6">
        <f t="shared" si="162"/>
        <v>0</v>
      </c>
      <c r="G2302" s="6">
        <f t="shared" si="162"/>
        <v>61625</v>
      </c>
    </row>
    <row r="2303" spans="1:7" x14ac:dyDescent="0.25">
      <c r="A2303" s="2" t="s">
        <v>26</v>
      </c>
      <c r="B2303" s="4">
        <v>50102030</v>
      </c>
      <c r="C2303" s="6">
        <v>102000</v>
      </c>
      <c r="D2303" s="6">
        <v>102000</v>
      </c>
      <c r="E2303" s="6">
        <v>0</v>
      </c>
      <c r="F2303" s="6">
        <f t="shared" si="162"/>
        <v>0</v>
      </c>
      <c r="G2303" s="6">
        <f t="shared" si="162"/>
        <v>102000</v>
      </c>
    </row>
    <row r="2304" spans="1:7" x14ac:dyDescent="0.25">
      <c r="A2304" s="2" t="s">
        <v>27</v>
      </c>
      <c r="B2304" s="4">
        <v>50102040</v>
      </c>
      <c r="C2304" s="6">
        <v>707000</v>
      </c>
      <c r="D2304" s="6">
        <v>707000</v>
      </c>
      <c r="E2304" s="6">
        <v>588000</v>
      </c>
      <c r="F2304" s="6">
        <f t="shared" si="162"/>
        <v>0</v>
      </c>
      <c r="G2304" s="6">
        <f t="shared" si="162"/>
        <v>119000</v>
      </c>
    </row>
    <row r="2305" spans="1:7" x14ac:dyDescent="0.25">
      <c r="A2305" s="2" t="s">
        <v>29</v>
      </c>
      <c r="B2305" s="4">
        <v>50102120</v>
      </c>
      <c r="C2305" s="6">
        <v>45000</v>
      </c>
      <c r="D2305" s="6">
        <v>45000</v>
      </c>
      <c r="E2305" s="6">
        <v>45000</v>
      </c>
      <c r="F2305" s="6">
        <f t="shared" si="162"/>
        <v>0</v>
      </c>
      <c r="G2305" s="6">
        <f t="shared" si="162"/>
        <v>0</v>
      </c>
    </row>
    <row r="2306" spans="1:7" x14ac:dyDescent="0.25">
      <c r="A2306" s="2" t="s">
        <v>31</v>
      </c>
      <c r="B2306" s="4">
        <v>50102140</v>
      </c>
      <c r="C2306" s="6">
        <v>2126289</v>
      </c>
      <c r="D2306" s="6">
        <v>2126289</v>
      </c>
      <c r="E2306" s="6">
        <v>0</v>
      </c>
      <c r="F2306" s="6">
        <f t="shared" si="162"/>
        <v>0</v>
      </c>
      <c r="G2306" s="6">
        <f t="shared" si="162"/>
        <v>2126289</v>
      </c>
    </row>
    <row r="2307" spans="1:7" x14ac:dyDescent="0.25">
      <c r="A2307" s="2" t="s">
        <v>32</v>
      </c>
      <c r="B2307" s="4">
        <v>50102150</v>
      </c>
      <c r="C2307" s="6">
        <v>505000</v>
      </c>
      <c r="D2307" s="6">
        <v>505000</v>
      </c>
      <c r="E2307" s="6">
        <v>0</v>
      </c>
      <c r="F2307" s="6">
        <f t="shared" si="162"/>
        <v>0</v>
      </c>
      <c r="G2307" s="6">
        <f t="shared" si="162"/>
        <v>505000</v>
      </c>
    </row>
    <row r="2308" spans="1:7" x14ac:dyDescent="0.25">
      <c r="A2308" s="2" t="s">
        <v>143</v>
      </c>
      <c r="B2308" s="4">
        <v>50102990</v>
      </c>
      <c r="C2308" s="6">
        <v>707000</v>
      </c>
      <c r="D2308" s="6">
        <v>707000</v>
      </c>
      <c r="E2308" s="6">
        <v>588000</v>
      </c>
      <c r="F2308" s="6">
        <f t="shared" si="162"/>
        <v>0</v>
      </c>
      <c r="G2308" s="6">
        <f t="shared" si="162"/>
        <v>119000</v>
      </c>
    </row>
    <row r="2309" spans="1:7" x14ac:dyDescent="0.25">
      <c r="A2309" s="2" t="s">
        <v>33</v>
      </c>
      <c r="B2309" s="4">
        <v>50102990</v>
      </c>
      <c r="C2309" s="6">
        <v>2126289</v>
      </c>
      <c r="D2309" s="6">
        <v>2126289</v>
      </c>
      <c r="E2309" s="6">
        <v>1687189</v>
      </c>
      <c r="F2309" s="6">
        <f t="shared" si="162"/>
        <v>0</v>
      </c>
      <c r="G2309" s="6">
        <f t="shared" si="162"/>
        <v>439100</v>
      </c>
    </row>
    <row r="2310" spans="1:7" x14ac:dyDescent="0.25">
      <c r="A2310" s="2" t="s">
        <v>35</v>
      </c>
      <c r="B2310" s="4">
        <v>50103010</v>
      </c>
      <c r="C2310" s="6">
        <v>3061857</v>
      </c>
      <c r="D2310" s="6">
        <v>3061857</v>
      </c>
      <c r="E2310" s="6">
        <v>1223177.51</v>
      </c>
      <c r="F2310" s="6">
        <f t="shared" si="162"/>
        <v>0</v>
      </c>
      <c r="G2310" s="6">
        <f t="shared" si="162"/>
        <v>1838679.49</v>
      </c>
    </row>
    <row r="2311" spans="1:7" x14ac:dyDescent="0.25">
      <c r="A2311" s="2" t="s">
        <v>36</v>
      </c>
      <c r="B2311" s="4">
        <v>50103020</v>
      </c>
      <c r="C2311" s="6">
        <v>242400</v>
      </c>
      <c r="D2311" s="6">
        <v>242400</v>
      </c>
      <c r="E2311" s="6">
        <v>103600</v>
      </c>
      <c r="F2311" s="6">
        <f t="shared" si="162"/>
        <v>0</v>
      </c>
      <c r="G2311" s="6">
        <f t="shared" si="162"/>
        <v>138800</v>
      </c>
    </row>
    <row r="2312" spans="1:7" x14ac:dyDescent="0.25">
      <c r="A2312" s="2" t="s">
        <v>37</v>
      </c>
      <c r="B2312" s="4">
        <v>50103030</v>
      </c>
      <c r="C2312" s="6">
        <v>637887</v>
      </c>
      <c r="D2312" s="6">
        <v>637887</v>
      </c>
      <c r="E2312" s="6">
        <v>255049.65</v>
      </c>
      <c r="F2312" s="6">
        <f t="shared" si="162"/>
        <v>0</v>
      </c>
      <c r="G2312" s="6">
        <f t="shared" si="162"/>
        <v>382837.35</v>
      </c>
    </row>
    <row r="2313" spans="1:7" x14ac:dyDescent="0.25">
      <c r="A2313" s="2" t="s">
        <v>38</v>
      </c>
      <c r="B2313" s="4">
        <v>50103040</v>
      </c>
      <c r="C2313" s="6">
        <v>121200</v>
      </c>
      <c r="D2313" s="6">
        <v>121200</v>
      </c>
      <c r="E2313" s="6">
        <v>51800</v>
      </c>
      <c r="F2313" s="6">
        <f t="shared" si="162"/>
        <v>0</v>
      </c>
      <c r="G2313" s="6">
        <f t="shared" si="162"/>
        <v>69400</v>
      </c>
    </row>
    <row r="2314" spans="1:7" x14ac:dyDescent="0.25">
      <c r="A2314" s="2" t="s">
        <v>173</v>
      </c>
      <c r="B2314" s="4">
        <v>50104990</v>
      </c>
      <c r="C2314" s="6">
        <v>505000</v>
      </c>
      <c r="D2314" s="6">
        <v>505000</v>
      </c>
      <c r="E2314" s="6">
        <v>0</v>
      </c>
      <c r="F2314" s="6">
        <f t="shared" si="162"/>
        <v>0</v>
      </c>
      <c r="G2314" s="6">
        <f t="shared" si="162"/>
        <v>505000</v>
      </c>
    </row>
    <row r="2315" spans="1:7" x14ac:dyDescent="0.25">
      <c r="B2315" s="4"/>
    </row>
    <row r="2316" spans="1:7" s="3" customFormat="1" x14ac:dyDescent="0.25">
      <c r="A2316" s="3" t="s">
        <v>40</v>
      </c>
      <c r="B2316" s="5">
        <v>200</v>
      </c>
      <c r="C2316" s="1">
        <v>74371286.129999995</v>
      </c>
      <c r="D2316" s="1">
        <v>56011179.530000001</v>
      </c>
      <c r="E2316" s="1">
        <v>20551063.77</v>
      </c>
      <c r="F2316" s="1">
        <f t="shared" si="162"/>
        <v>18360106.599999994</v>
      </c>
      <c r="G2316" s="1">
        <f t="shared" si="162"/>
        <v>35460115.760000005</v>
      </c>
    </row>
    <row r="2317" spans="1:7" x14ac:dyDescent="0.25">
      <c r="A2317" s="2" t="s">
        <v>56</v>
      </c>
      <c r="B2317" s="4">
        <v>50201010</v>
      </c>
      <c r="C2317" s="6">
        <v>150000</v>
      </c>
      <c r="D2317" s="6">
        <v>150000</v>
      </c>
      <c r="E2317" s="6">
        <v>0</v>
      </c>
      <c r="F2317" s="6">
        <f t="shared" si="162"/>
        <v>0</v>
      </c>
      <c r="G2317" s="6">
        <f t="shared" si="162"/>
        <v>150000</v>
      </c>
    </row>
    <row r="2318" spans="1:7" x14ac:dyDescent="0.25">
      <c r="A2318" s="2" t="s">
        <v>57</v>
      </c>
      <c r="B2318" s="4">
        <v>50202010</v>
      </c>
      <c r="C2318" s="6">
        <v>150000</v>
      </c>
      <c r="D2318" s="6">
        <v>150000</v>
      </c>
      <c r="E2318" s="6">
        <v>114000</v>
      </c>
      <c r="F2318" s="6">
        <f t="shared" si="162"/>
        <v>0</v>
      </c>
      <c r="G2318" s="6">
        <f t="shared" si="162"/>
        <v>36000</v>
      </c>
    </row>
    <row r="2319" spans="1:7" x14ac:dyDescent="0.25">
      <c r="A2319" s="2" t="s">
        <v>58</v>
      </c>
      <c r="B2319" s="4">
        <v>50203010</v>
      </c>
      <c r="C2319" s="6">
        <v>116440</v>
      </c>
      <c r="D2319" s="6">
        <v>116440</v>
      </c>
      <c r="E2319" s="6">
        <v>0</v>
      </c>
      <c r="F2319" s="6">
        <f t="shared" si="162"/>
        <v>0</v>
      </c>
      <c r="G2319" s="6">
        <f t="shared" si="162"/>
        <v>116440</v>
      </c>
    </row>
    <row r="2320" spans="1:7" x14ac:dyDescent="0.25">
      <c r="A2320" s="2" t="s">
        <v>74</v>
      </c>
      <c r="B2320" s="4">
        <v>50203090</v>
      </c>
      <c r="C2320" s="6">
        <v>14426768.279999999</v>
      </c>
      <c r="D2320" s="6">
        <v>5836767.0300000003</v>
      </c>
      <c r="E2320" s="6">
        <v>2605741.5499999998</v>
      </c>
      <c r="F2320" s="6">
        <f t="shared" si="162"/>
        <v>8590001.25</v>
      </c>
      <c r="G2320" s="6">
        <f t="shared" si="162"/>
        <v>3231025.4800000004</v>
      </c>
    </row>
    <row r="2321" spans="1:7" x14ac:dyDescent="0.25">
      <c r="A2321" s="2" t="s">
        <v>61</v>
      </c>
      <c r="B2321" s="4">
        <v>50203210</v>
      </c>
      <c r="C2321" s="6">
        <v>103560</v>
      </c>
      <c r="D2321" s="6">
        <v>103560</v>
      </c>
      <c r="E2321" s="6">
        <v>0</v>
      </c>
      <c r="F2321" s="6">
        <f t="shared" si="162"/>
        <v>0</v>
      </c>
      <c r="G2321" s="6">
        <f t="shared" si="162"/>
        <v>103560</v>
      </c>
    </row>
    <row r="2322" spans="1:7" x14ac:dyDescent="0.25">
      <c r="A2322" s="2" t="s">
        <v>62</v>
      </c>
      <c r="B2322" s="4">
        <v>50203990</v>
      </c>
      <c r="C2322" s="6">
        <v>114500</v>
      </c>
      <c r="D2322" s="6">
        <v>114500</v>
      </c>
      <c r="E2322" s="6">
        <v>0</v>
      </c>
      <c r="F2322" s="6">
        <f t="shared" si="162"/>
        <v>0</v>
      </c>
      <c r="G2322" s="6">
        <f t="shared" si="162"/>
        <v>114500</v>
      </c>
    </row>
    <row r="2323" spans="1:7" x14ac:dyDescent="0.25">
      <c r="A2323" s="2" t="s">
        <v>63</v>
      </c>
      <c r="B2323" s="4">
        <v>50204010</v>
      </c>
      <c r="C2323" s="6">
        <v>20000</v>
      </c>
      <c r="D2323" s="6">
        <v>20000</v>
      </c>
      <c r="E2323" s="6">
        <v>6000</v>
      </c>
      <c r="F2323" s="6">
        <f t="shared" si="162"/>
        <v>0</v>
      </c>
      <c r="G2323" s="6">
        <f t="shared" si="162"/>
        <v>14000</v>
      </c>
    </row>
    <row r="2324" spans="1:7" x14ac:dyDescent="0.25">
      <c r="A2324" s="2" t="s">
        <v>159</v>
      </c>
      <c r="B2324" s="4">
        <v>50204020</v>
      </c>
      <c r="C2324" s="6">
        <v>1100000</v>
      </c>
      <c r="D2324" s="6">
        <v>700000</v>
      </c>
      <c r="E2324" s="6">
        <v>81983.91</v>
      </c>
      <c r="F2324" s="6">
        <f t="shared" si="162"/>
        <v>400000</v>
      </c>
      <c r="G2324" s="6">
        <f t="shared" si="162"/>
        <v>618016.09</v>
      </c>
    </row>
    <row r="2325" spans="1:7" x14ac:dyDescent="0.25">
      <c r="A2325" s="2" t="s">
        <v>134</v>
      </c>
      <c r="B2325" s="4">
        <v>50205020</v>
      </c>
      <c r="C2325" s="6">
        <v>54000</v>
      </c>
      <c r="D2325" s="6">
        <v>27000</v>
      </c>
      <c r="E2325" s="6">
        <v>27000</v>
      </c>
      <c r="F2325" s="6">
        <f t="shared" si="162"/>
        <v>27000</v>
      </c>
      <c r="G2325" s="6">
        <f t="shared" si="162"/>
        <v>0</v>
      </c>
    </row>
    <row r="2326" spans="1:7" x14ac:dyDescent="0.25">
      <c r="A2326" s="2" t="s">
        <v>42</v>
      </c>
      <c r="B2326" s="4">
        <v>50212990</v>
      </c>
      <c r="C2326" s="6">
        <v>19343105.350000001</v>
      </c>
      <c r="D2326" s="6">
        <v>10000000</v>
      </c>
      <c r="E2326" s="6">
        <v>5360234.3099999996</v>
      </c>
      <c r="F2326" s="6">
        <f t="shared" si="162"/>
        <v>9343105.3500000015</v>
      </c>
      <c r="G2326" s="6">
        <f t="shared" si="162"/>
        <v>4639765.6900000004</v>
      </c>
    </row>
    <row r="2327" spans="1:7" x14ac:dyDescent="0.25">
      <c r="A2327" s="2" t="s">
        <v>97</v>
      </c>
      <c r="B2327" s="4">
        <v>50213040</v>
      </c>
      <c r="C2327" s="6">
        <v>850000</v>
      </c>
      <c r="D2327" s="6">
        <v>850000</v>
      </c>
      <c r="E2327" s="6">
        <v>630800</v>
      </c>
      <c r="F2327" s="6">
        <f t="shared" si="162"/>
        <v>0</v>
      </c>
      <c r="G2327" s="6">
        <f t="shared" si="162"/>
        <v>219200</v>
      </c>
    </row>
    <row r="2328" spans="1:7" x14ac:dyDescent="0.25">
      <c r="A2328" s="2" t="s">
        <v>526</v>
      </c>
      <c r="B2328" s="4">
        <v>50213050</v>
      </c>
      <c r="C2328" s="6">
        <v>26877412.5</v>
      </c>
      <c r="D2328" s="6">
        <v>26877412.5</v>
      </c>
      <c r="E2328" s="6">
        <v>11725304</v>
      </c>
      <c r="F2328" s="6">
        <f t="shared" si="162"/>
        <v>0</v>
      </c>
      <c r="G2328" s="6">
        <f t="shared" si="162"/>
        <v>15152108.5</v>
      </c>
    </row>
    <row r="2329" spans="1:7" x14ac:dyDescent="0.25">
      <c r="A2329" s="2" t="s">
        <v>92</v>
      </c>
      <c r="B2329" s="4">
        <v>50213210</v>
      </c>
      <c r="C2329" s="6">
        <v>5500</v>
      </c>
      <c r="D2329" s="6">
        <v>5500</v>
      </c>
      <c r="E2329" s="6">
        <v>0</v>
      </c>
      <c r="F2329" s="6">
        <f t="shared" si="162"/>
        <v>0</v>
      </c>
      <c r="G2329" s="6">
        <f t="shared" si="162"/>
        <v>5500</v>
      </c>
    </row>
    <row r="2330" spans="1:7" x14ac:dyDescent="0.25">
      <c r="A2330" s="2" t="s">
        <v>61</v>
      </c>
      <c r="B2330" s="4">
        <v>50203210</v>
      </c>
      <c r="C2330" s="6">
        <v>260000</v>
      </c>
      <c r="D2330" s="6">
        <v>260000</v>
      </c>
      <c r="E2330" s="6">
        <v>0</v>
      </c>
      <c r="F2330" s="6">
        <f t="shared" si="162"/>
        <v>0</v>
      </c>
      <c r="G2330" s="6">
        <f t="shared" si="162"/>
        <v>260000</v>
      </c>
    </row>
    <row r="2331" spans="1:7" x14ac:dyDescent="0.25">
      <c r="A2331" s="2" t="s">
        <v>67</v>
      </c>
      <c r="B2331" s="4">
        <v>50213050</v>
      </c>
      <c r="C2331" s="6">
        <v>10800000</v>
      </c>
      <c r="D2331" s="6">
        <v>10800000</v>
      </c>
      <c r="E2331" s="6">
        <v>0</v>
      </c>
      <c r="F2331" s="6">
        <f t="shared" si="162"/>
        <v>0</v>
      </c>
      <c r="G2331" s="6">
        <f t="shared" si="162"/>
        <v>10800000</v>
      </c>
    </row>
    <row r="2332" spans="1:7" x14ac:dyDescent="0.25">
      <c r="B2332" s="4"/>
    </row>
    <row r="2333" spans="1:7" x14ac:dyDescent="0.25">
      <c r="A2333" s="3" t="s">
        <v>527</v>
      </c>
      <c r="B2333" s="5">
        <v>8755</v>
      </c>
      <c r="C2333" s="1">
        <v>3203532.42</v>
      </c>
      <c r="D2333" s="1">
        <v>2634532.42</v>
      </c>
      <c r="E2333" s="1">
        <v>1747412.31</v>
      </c>
      <c r="F2333" s="1">
        <f t="shared" si="162"/>
        <v>569000</v>
      </c>
      <c r="G2333" s="1">
        <f t="shared" si="162"/>
        <v>887120.10999999987</v>
      </c>
    </row>
    <row r="2334" spans="1:7" s="3" customFormat="1" x14ac:dyDescent="0.25">
      <c r="A2334" s="3" t="s">
        <v>187</v>
      </c>
      <c r="B2334" s="5">
        <v>200</v>
      </c>
      <c r="C2334" s="1">
        <v>3203532.42</v>
      </c>
      <c r="D2334" s="1">
        <v>2634532.42</v>
      </c>
      <c r="E2334" s="1">
        <v>1747412.31</v>
      </c>
      <c r="F2334" s="1">
        <f t="shared" si="162"/>
        <v>569000</v>
      </c>
      <c r="G2334" s="1">
        <f t="shared" si="162"/>
        <v>887120.10999999987</v>
      </c>
    </row>
    <row r="2335" spans="1:7" x14ac:dyDescent="0.25">
      <c r="A2335" s="2" t="s">
        <v>58</v>
      </c>
      <c r="B2335" s="4">
        <v>50203010</v>
      </c>
      <c r="C2335" s="6">
        <v>55206</v>
      </c>
      <c r="D2335" s="6">
        <v>55206</v>
      </c>
      <c r="E2335" s="6">
        <v>18950.599999999999</v>
      </c>
      <c r="F2335" s="6">
        <f t="shared" si="162"/>
        <v>0</v>
      </c>
      <c r="G2335" s="6">
        <f t="shared" si="162"/>
        <v>36255.4</v>
      </c>
    </row>
    <row r="2336" spans="1:7" x14ac:dyDescent="0.25">
      <c r="A2336" s="2" t="s">
        <v>74</v>
      </c>
      <c r="B2336" s="4">
        <v>50203090</v>
      </c>
      <c r="C2336" s="6">
        <v>83532.42</v>
      </c>
      <c r="D2336" s="6">
        <v>33532.42</v>
      </c>
      <c r="E2336" s="6">
        <v>26712.75</v>
      </c>
      <c r="F2336" s="6">
        <f t="shared" si="162"/>
        <v>50000</v>
      </c>
      <c r="G2336" s="6">
        <f t="shared" si="162"/>
        <v>6819.6699999999983</v>
      </c>
    </row>
    <row r="2337" spans="1:7" x14ac:dyDescent="0.25">
      <c r="A2337" s="2" t="s">
        <v>61</v>
      </c>
      <c r="B2337" s="4">
        <v>50203210</v>
      </c>
      <c r="C2337" s="6">
        <v>4794</v>
      </c>
      <c r="D2337" s="6">
        <v>4794</v>
      </c>
      <c r="E2337" s="6">
        <v>3297</v>
      </c>
      <c r="F2337" s="6">
        <f t="shared" si="162"/>
        <v>0</v>
      </c>
      <c r="G2337" s="6">
        <f t="shared" si="162"/>
        <v>1497</v>
      </c>
    </row>
    <row r="2338" spans="1:7" x14ac:dyDescent="0.25">
      <c r="A2338" s="2" t="s">
        <v>62</v>
      </c>
      <c r="B2338" s="4">
        <v>50203990</v>
      </c>
      <c r="C2338" s="6">
        <v>1346000</v>
      </c>
      <c r="D2338" s="6">
        <v>1346000</v>
      </c>
      <c r="E2338" s="6">
        <v>1223114</v>
      </c>
      <c r="F2338" s="6">
        <f t="shared" ref="F2338:G2397" si="163">C2338-D2338</f>
        <v>0</v>
      </c>
      <c r="G2338" s="6">
        <f t="shared" si="163"/>
        <v>122886</v>
      </c>
    </row>
    <row r="2339" spans="1:7" x14ac:dyDescent="0.25">
      <c r="A2339" s="2" t="s">
        <v>42</v>
      </c>
      <c r="B2339" s="4">
        <v>50212990</v>
      </c>
      <c r="C2339" s="6">
        <v>1654000</v>
      </c>
      <c r="D2339" s="6">
        <v>1135000</v>
      </c>
      <c r="E2339" s="6">
        <v>475337.96</v>
      </c>
      <c r="F2339" s="6">
        <f t="shared" si="163"/>
        <v>519000</v>
      </c>
      <c r="G2339" s="6">
        <f t="shared" si="163"/>
        <v>659662.04</v>
      </c>
    </row>
    <row r="2340" spans="1:7" x14ac:dyDescent="0.25">
      <c r="A2340" s="2" t="s">
        <v>67</v>
      </c>
      <c r="B2340" s="4">
        <v>50213050</v>
      </c>
      <c r="C2340" s="6">
        <v>60000</v>
      </c>
      <c r="D2340" s="6">
        <v>60000</v>
      </c>
      <c r="E2340" s="6">
        <v>0</v>
      </c>
      <c r="F2340" s="6">
        <f t="shared" si="163"/>
        <v>0</v>
      </c>
      <c r="G2340" s="6">
        <f t="shared" si="163"/>
        <v>60000</v>
      </c>
    </row>
    <row r="2341" spans="1:7" x14ac:dyDescent="0.25">
      <c r="B2341" s="4"/>
    </row>
    <row r="2342" spans="1:7" x14ac:dyDescent="0.25">
      <c r="A2342" s="3" t="s">
        <v>528</v>
      </c>
      <c r="B2342" s="5">
        <v>8918</v>
      </c>
      <c r="C2342" s="1">
        <v>399500000</v>
      </c>
      <c r="D2342" s="1">
        <v>238600000</v>
      </c>
      <c r="E2342" s="1">
        <v>124290178.05</v>
      </c>
      <c r="F2342" s="1">
        <f t="shared" si="163"/>
        <v>160900000</v>
      </c>
      <c r="G2342" s="1">
        <f t="shared" si="163"/>
        <v>114309821.95</v>
      </c>
    </row>
    <row r="2343" spans="1:7" s="3" customFormat="1" x14ac:dyDescent="0.25">
      <c r="A2343" s="3" t="s">
        <v>529</v>
      </c>
      <c r="B2343" s="5">
        <v>300</v>
      </c>
      <c r="C2343" s="1">
        <f>SUM(C2344:C2414)</f>
        <v>349500000</v>
      </c>
      <c r="D2343" s="1">
        <f t="shared" ref="D2343:G2343" si="164">SUM(D2344:D2414)</f>
        <v>188600000</v>
      </c>
      <c r="E2343" s="1">
        <f t="shared" si="164"/>
        <v>121378057.85000001</v>
      </c>
      <c r="F2343" s="1">
        <f t="shared" si="164"/>
        <v>160900000</v>
      </c>
      <c r="G2343" s="1">
        <f t="shared" si="164"/>
        <v>67221942.149999991</v>
      </c>
    </row>
    <row r="2344" spans="1:7" x14ac:dyDescent="0.25">
      <c r="A2344" s="2" t="s">
        <v>530</v>
      </c>
      <c r="B2344" s="4">
        <v>10703990</v>
      </c>
      <c r="C2344" s="6">
        <v>15000000</v>
      </c>
      <c r="D2344" s="6">
        <v>15000000</v>
      </c>
      <c r="E2344" s="6">
        <v>15000000</v>
      </c>
      <c r="F2344" s="6">
        <f t="shared" si="163"/>
        <v>0</v>
      </c>
      <c r="G2344" s="6">
        <f t="shared" si="163"/>
        <v>0</v>
      </c>
    </row>
    <row r="2345" spans="1:7" s="11" customFormat="1" ht="30" x14ac:dyDescent="0.25">
      <c r="A2345" s="18" t="s">
        <v>531</v>
      </c>
      <c r="B2345" s="16">
        <v>10704010</v>
      </c>
      <c r="C2345" s="17">
        <v>1500000</v>
      </c>
      <c r="D2345" s="17">
        <v>0</v>
      </c>
      <c r="E2345" s="17">
        <v>0</v>
      </c>
      <c r="F2345" s="17">
        <f t="shared" si="163"/>
        <v>1500000</v>
      </c>
      <c r="G2345" s="17">
        <f t="shared" si="163"/>
        <v>0</v>
      </c>
    </row>
    <row r="2346" spans="1:7" s="11" customFormat="1" ht="30" x14ac:dyDescent="0.25">
      <c r="A2346" s="18" t="s">
        <v>532</v>
      </c>
      <c r="B2346" s="16">
        <v>10704010</v>
      </c>
      <c r="C2346" s="17">
        <v>5000000</v>
      </c>
      <c r="D2346" s="17">
        <v>5000000</v>
      </c>
      <c r="E2346" s="17">
        <v>4672864.1399999997</v>
      </c>
      <c r="F2346" s="17">
        <f t="shared" si="163"/>
        <v>0</v>
      </c>
      <c r="G2346" s="17">
        <f t="shared" si="163"/>
        <v>327135.86000000034</v>
      </c>
    </row>
    <row r="2347" spans="1:7" s="11" customFormat="1" ht="30" x14ac:dyDescent="0.25">
      <c r="A2347" s="18" t="s">
        <v>533</v>
      </c>
      <c r="B2347" s="16">
        <v>10704010</v>
      </c>
      <c r="C2347" s="17">
        <v>7000000</v>
      </c>
      <c r="D2347" s="17">
        <v>7000000</v>
      </c>
      <c r="E2347" s="17">
        <v>0</v>
      </c>
      <c r="F2347" s="17">
        <f t="shared" si="163"/>
        <v>0</v>
      </c>
      <c r="G2347" s="17">
        <f t="shared" si="163"/>
        <v>7000000</v>
      </c>
    </row>
    <row r="2348" spans="1:7" s="11" customFormat="1" ht="30" x14ac:dyDescent="0.25">
      <c r="A2348" s="18" t="s">
        <v>534</v>
      </c>
      <c r="B2348" s="16">
        <v>10704010</v>
      </c>
      <c r="C2348" s="17">
        <v>5000000</v>
      </c>
      <c r="D2348" s="17">
        <v>5000000</v>
      </c>
      <c r="E2348" s="17">
        <v>4854840.8499999996</v>
      </c>
      <c r="F2348" s="17">
        <f t="shared" si="163"/>
        <v>0</v>
      </c>
      <c r="G2348" s="17">
        <f t="shared" si="163"/>
        <v>145159.15000000037</v>
      </c>
    </row>
    <row r="2349" spans="1:7" s="11" customFormat="1" ht="30" x14ac:dyDescent="0.25">
      <c r="A2349" s="18" t="s">
        <v>535</v>
      </c>
      <c r="B2349" s="16">
        <v>10704010</v>
      </c>
      <c r="C2349" s="17">
        <v>10000000</v>
      </c>
      <c r="D2349" s="17">
        <v>0</v>
      </c>
      <c r="E2349" s="17">
        <v>0</v>
      </c>
      <c r="F2349" s="17">
        <f t="shared" si="163"/>
        <v>10000000</v>
      </c>
      <c r="G2349" s="17">
        <f t="shared" si="163"/>
        <v>0</v>
      </c>
    </row>
    <row r="2350" spans="1:7" s="11" customFormat="1" ht="30" x14ac:dyDescent="0.25">
      <c r="A2350" s="18" t="s">
        <v>536</v>
      </c>
      <c r="B2350" s="16">
        <v>10704010</v>
      </c>
      <c r="C2350" s="17">
        <v>2500000</v>
      </c>
      <c r="D2350" s="17">
        <v>2500000</v>
      </c>
      <c r="E2350" s="17">
        <v>0</v>
      </c>
      <c r="F2350" s="17">
        <f t="shared" si="163"/>
        <v>0</v>
      </c>
      <c r="G2350" s="17">
        <f t="shared" si="163"/>
        <v>2500000</v>
      </c>
    </row>
    <row r="2351" spans="1:7" s="11" customFormat="1" ht="30" x14ac:dyDescent="0.25">
      <c r="A2351" s="18" t="s">
        <v>537</v>
      </c>
      <c r="B2351" s="16">
        <v>10704010</v>
      </c>
      <c r="C2351" s="17">
        <v>6000000</v>
      </c>
      <c r="D2351" s="17">
        <v>0</v>
      </c>
      <c r="E2351" s="17">
        <v>0</v>
      </c>
      <c r="F2351" s="17">
        <f t="shared" si="163"/>
        <v>6000000</v>
      </c>
      <c r="G2351" s="17">
        <f t="shared" si="163"/>
        <v>0</v>
      </c>
    </row>
    <row r="2352" spans="1:7" s="11" customFormat="1" ht="30" x14ac:dyDescent="0.25">
      <c r="A2352" s="18" t="s">
        <v>538</v>
      </c>
      <c r="B2352" s="16">
        <v>10704010</v>
      </c>
      <c r="C2352" s="17">
        <v>1000000</v>
      </c>
      <c r="D2352" s="17">
        <v>0</v>
      </c>
      <c r="E2352" s="17">
        <v>0</v>
      </c>
      <c r="F2352" s="17">
        <f t="shared" si="163"/>
        <v>1000000</v>
      </c>
      <c r="G2352" s="17">
        <f t="shared" si="163"/>
        <v>0</v>
      </c>
    </row>
    <row r="2353" spans="1:7" s="11" customFormat="1" ht="30" x14ac:dyDescent="0.25">
      <c r="A2353" s="18" t="s">
        <v>539</v>
      </c>
      <c r="B2353" s="16">
        <v>10704010</v>
      </c>
      <c r="C2353" s="17">
        <v>4000000</v>
      </c>
      <c r="D2353" s="17">
        <v>4000000</v>
      </c>
      <c r="E2353" s="17">
        <v>3699107.03</v>
      </c>
      <c r="F2353" s="17">
        <f t="shared" si="163"/>
        <v>0</v>
      </c>
      <c r="G2353" s="17">
        <f t="shared" si="163"/>
        <v>300892.9700000002</v>
      </c>
    </row>
    <row r="2354" spans="1:7" s="11" customFormat="1" ht="30" x14ac:dyDescent="0.25">
      <c r="A2354" s="18" t="s">
        <v>540</v>
      </c>
      <c r="B2354" s="16">
        <v>10704010</v>
      </c>
      <c r="C2354" s="17">
        <v>5000000</v>
      </c>
      <c r="D2354" s="17">
        <v>5000000</v>
      </c>
      <c r="E2354" s="17">
        <v>4745589.4800000004</v>
      </c>
      <c r="F2354" s="17">
        <f t="shared" si="163"/>
        <v>0</v>
      </c>
      <c r="G2354" s="17">
        <f t="shared" si="163"/>
        <v>254410.51999999955</v>
      </c>
    </row>
    <row r="2355" spans="1:7" s="11" customFormat="1" ht="30" x14ac:dyDescent="0.25">
      <c r="A2355" s="18" t="s">
        <v>541</v>
      </c>
      <c r="B2355" s="16">
        <v>10704010</v>
      </c>
      <c r="C2355" s="17">
        <v>5000000</v>
      </c>
      <c r="D2355" s="17">
        <v>0</v>
      </c>
      <c r="E2355" s="17">
        <v>0</v>
      </c>
      <c r="F2355" s="17">
        <f t="shared" si="163"/>
        <v>5000000</v>
      </c>
      <c r="G2355" s="17">
        <f t="shared" si="163"/>
        <v>0</v>
      </c>
    </row>
    <row r="2356" spans="1:7" s="11" customFormat="1" ht="30" x14ac:dyDescent="0.25">
      <c r="A2356" s="18" t="s">
        <v>542</v>
      </c>
      <c r="B2356" s="16">
        <v>10704010</v>
      </c>
      <c r="C2356" s="17">
        <v>6000000</v>
      </c>
      <c r="D2356" s="17">
        <v>6000000</v>
      </c>
      <c r="E2356" s="17">
        <v>0</v>
      </c>
      <c r="F2356" s="17">
        <f t="shared" si="163"/>
        <v>0</v>
      </c>
      <c r="G2356" s="17">
        <f t="shared" si="163"/>
        <v>6000000</v>
      </c>
    </row>
    <row r="2357" spans="1:7" s="11" customFormat="1" ht="30" x14ac:dyDescent="0.25">
      <c r="A2357" s="18" t="s">
        <v>543</v>
      </c>
      <c r="B2357" s="16">
        <v>10704010</v>
      </c>
      <c r="C2357" s="17">
        <v>2500000</v>
      </c>
      <c r="D2357" s="17">
        <v>2500000</v>
      </c>
      <c r="E2357" s="17">
        <v>0</v>
      </c>
      <c r="F2357" s="17">
        <f t="shared" si="163"/>
        <v>0</v>
      </c>
      <c r="G2357" s="17">
        <f t="shared" si="163"/>
        <v>2500000</v>
      </c>
    </row>
    <row r="2358" spans="1:7" s="11" customFormat="1" ht="30" x14ac:dyDescent="0.25">
      <c r="A2358" s="18" t="s">
        <v>544</v>
      </c>
      <c r="B2358" s="16">
        <v>10704010</v>
      </c>
      <c r="C2358" s="17">
        <v>10000000</v>
      </c>
      <c r="D2358" s="17">
        <v>0</v>
      </c>
      <c r="E2358" s="17">
        <v>0</v>
      </c>
      <c r="F2358" s="17">
        <f t="shared" si="163"/>
        <v>10000000</v>
      </c>
      <c r="G2358" s="17">
        <f t="shared" si="163"/>
        <v>0</v>
      </c>
    </row>
    <row r="2359" spans="1:7" s="11" customFormat="1" ht="30" x14ac:dyDescent="0.25">
      <c r="A2359" s="18" t="s">
        <v>545</v>
      </c>
      <c r="B2359" s="16">
        <v>10704010</v>
      </c>
      <c r="C2359" s="17">
        <v>10000000</v>
      </c>
      <c r="D2359" s="17">
        <v>10000000</v>
      </c>
      <c r="E2359" s="17">
        <v>0</v>
      </c>
      <c r="F2359" s="17">
        <f t="shared" si="163"/>
        <v>0</v>
      </c>
      <c r="G2359" s="17">
        <f t="shared" si="163"/>
        <v>10000000</v>
      </c>
    </row>
    <row r="2360" spans="1:7" s="11" customFormat="1" ht="30" x14ac:dyDescent="0.25">
      <c r="A2360" s="18" t="s">
        <v>546</v>
      </c>
      <c r="B2360" s="16">
        <v>10704010</v>
      </c>
      <c r="C2360" s="17">
        <v>3000000</v>
      </c>
      <c r="D2360" s="17">
        <v>0</v>
      </c>
      <c r="E2360" s="17">
        <v>0</v>
      </c>
      <c r="F2360" s="17">
        <f t="shared" si="163"/>
        <v>3000000</v>
      </c>
      <c r="G2360" s="17">
        <f t="shared" si="163"/>
        <v>0</v>
      </c>
    </row>
    <row r="2361" spans="1:7" s="11" customFormat="1" ht="30" x14ac:dyDescent="0.25">
      <c r="A2361" s="18" t="s">
        <v>547</v>
      </c>
      <c r="B2361" s="16">
        <v>10704010</v>
      </c>
      <c r="C2361" s="17">
        <v>3500000</v>
      </c>
      <c r="D2361" s="17">
        <v>3500000</v>
      </c>
      <c r="E2361" s="17">
        <v>0</v>
      </c>
      <c r="F2361" s="17">
        <f t="shared" si="163"/>
        <v>0</v>
      </c>
      <c r="G2361" s="17">
        <f t="shared" si="163"/>
        <v>3500000</v>
      </c>
    </row>
    <row r="2362" spans="1:7" s="11" customFormat="1" ht="30" x14ac:dyDescent="0.25">
      <c r="A2362" s="18" t="s">
        <v>548</v>
      </c>
      <c r="B2362" s="16">
        <v>10704010</v>
      </c>
      <c r="C2362" s="17">
        <v>2500000</v>
      </c>
      <c r="D2362" s="17">
        <v>2500000</v>
      </c>
      <c r="E2362" s="17">
        <v>2284471.12</v>
      </c>
      <c r="F2362" s="17">
        <f t="shared" si="163"/>
        <v>0</v>
      </c>
      <c r="G2362" s="17">
        <f t="shared" si="163"/>
        <v>215528.87999999989</v>
      </c>
    </row>
    <row r="2363" spans="1:7" s="11" customFormat="1" ht="30" x14ac:dyDescent="0.25">
      <c r="A2363" s="18" t="s">
        <v>549</v>
      </c>
      <c r="B2363" s="16">
        <v>10704010</v>
      </c>
      <c r="C2363" s="17">
        <v>900000</v>
      </c>
      <c r="D2363" s="17">
        <v>0</v>
      </c>
      <c r="E2363" s="17">
        <v>0</v>
      </c>
      <c r="F2363" s="17">
        <f t="shared" si="163"/>
        <v>900000</v>
      </c>
      <c r="G2363" s="17">
        <f t="shared" si="163"/>
        <v>0</v>
      </c>
    </row>
    <row r="2364" spans="1:7" s="11" customFormat="1" ht="30" x14ac:dyDescent="0.25">
      <c r="A2364" s="18" t="s">
        <v>550</v>
      </c>
      <c r="B2364" s="16">
        <v>10704010</v>
      </c>
      <c r="C2364" s="17">
        <v>4100000</v>
      </c>
      <c r="D2364" s="17">
        <v>4100000</v>
      </c>
      <c r="E2364" s="17">
        <v>3803426.08</v>
      </c>
      <c r="F2364" s="17">
        <f t="shared" si="163"/>
        <v>0</v>
      </c>
      <c r="G2364" s="17">
        <f t="shared" si="163"/>
        <v>296573.91999999993</v>
      </c>
    </row>
    <row r="2365" spans="1:7" s="11" customFormat="1" ht="30" x14ac:dyDescent="0.25">
      <c r="A2365" s="18" t="s">
        <v>551</v>
      </c>
      <c r="B2365" s="16">
        <v>10704010</v>
      </c>
      <c r="C2365" s="17">
        <v>7000000</v>
      </c>
      <c r="D2365" s="17">
        <v>0</v>
      </c>
      <c r="E2365" s="17">
        <v>0</v>
      </c>
      <c r="F2365" s="17">
        <f t="shared" si="163"/>
        <v>7000000</v>
      </c>
      <c r="G2365" s="17">
        <f t="shared" si="163"/>
        <v>0</v>
      </c>
    </row>
    <row r="2366" spans="1:7" s="11" customFormat="1" ht="30" x14ac:dyDescent="0.25">
      <c r="A2366" s="18" t="s">
        <v>552</v>
      </c>
      <c r="B2366" s="16">
        <v>10704010</v>
      </c>
      <c r="C2366" s="17">
        <v>1100000</v>
      </c>
      <c r="D2366" s="17">
        <v>0</v>
      </c>
      <c r="E2366" s="17">
        <v>0</v>
      </c>
      <c r="F2366" s="17">
        <f t="shared" si="163"/>
        <v>1100000</v>
      </c>
      <c r="G2366" s="17">
        <f t="shared" si="163"/>
        <v>0</v>
      </c>
    </row>
    <row r="2367" spans="1:7" s="11" customFormat="1" ht="30" x14ac:dyDescent="0.25">
      <c r="A2367" s="18" t="s">
        <v>553</v>
      </c>
      <c r="B2367" s="16">
        <v>10704010</v>
      </c>
      <c r="C2367" s="17">
        <v>3900000</v>
      </c>
      <c r="D2367" s="17">
        <v>3900000</v>
      </c>
      <c r="E2367" s="17">
        <v>0</v>
      </c>
      <c r="F2367" s="17">
        <f t="shared" si="163"/>
        <v>0</v>
      </c>
      <c r="G2367" s="17">
        <f t="shared" si="163"/>
        <v>3900000</v>
      </c>
    </row>
    <row r="2368" spans="1:7" s="11" customFormat="1" ht="30" x14ac:dyDescent="0.25">
      <c r="A2368" s="18" t="s">
        <v>554</v>
      </c>
      <c r="B2368" s="16">
        <v>10704010</v>
      </c>
      <c r="C2368" s="17">
        <v>15000000</v>
      </c>
      <c r="D2368" s="17">
        <v>0</v>
      </c>
      <c r="E2368" s="17">
        <v>0</v>
      </c>
      <c r="F2368" s="17">
        <f t="shared" si="163"/>
        <v>15000000</v>
      </c>
      <c r="G2368" s="17">
        <f t="shared" si="163"/>
        <v>0</v>
      </c>
    </row>
    <row r="2369" spans="1:7" s="11" customFormat="1" ht="30" x14ac:dyDescent="0.25">
      <c r="A2369" s="18" t="s">
        <v>555</v>
      </c>
      <c r="B2369" s="16">
        <v>10704040</v>
      </c>
      <c r="C2369" s="17">
        <v>5000000</v>
      </c>
      <c r="D2369" s="17">
        <v>0</v>
      </c>
      <c r="E2369" s="17">
        <v>0</v>
      </c>
      <c r="F2369" s="17">
        <f t="shared" si="163"/>
        <v>5000000</v>
      </c>
      <c r="G2369" s="17">
        <f t="shared" si="163"/>
        <v>0</v>
      </c>
    </row>
    <row r="2370" spans="1:7" s="11" customFormat="1" ht="30" x14ac:dyDescent="0.25">
      <c r="A2370" s="18" t="s">
        <v>556</v>
      </c>
      <c r="B2370" s="16">
        <v>10703990</v>
      </c>
      <c r="C2370" s="17">
        <v>2000000</v>
      </c>
      <c r="D2370" s="17">
        <v>2000000</v>
      </c>
      <c r="E2370" s="17">
        <v>1692676.31</v>
      </c>
      <c r="F2370" s="17">
        <f t="shared" si="163"/>
        <v>0</v>
      </c>
      <c r="G2370" s="17">
        <f t="shared" si="163"/>
        <v>307323.68999999994</v>
      </c>
    </row>
    <row r="2371" spans="1:7" s="11" customFormat="1" ht="30" x14ac:dyDescent="0.25">
      <c r="A2371" s="18" t="s">
        <v>557</v>
      </c>
      <c r="B2371" s="16">
        <v>10703990</v>
      </c>
      <c r="C2371" s="17">
        <v>2000000</v>
      </c>
      <c r="D2371" s="17">
        <v>2000000</v>
      </c>
      <c r="E2371" s="17">
        <v>1958095.47</v>
      </c>
      <c r="F2371" s="17">
        <f t="shared" si="163"/>
        <v>0</v>
      </c>
      <c r="G2371" s="17">
        <f t="shared" si="163"/>
        <v>41904.530000000028</v>
      </c>
    </row>
    <row r="2372" spans="1:7" s="11" customFormat="1" ht="30" x14ac:dyDescent="0.25">
      <c r="A2372" s="18" t="s">
        <v>558</v>
      </c>
      <c r="B2372" s="16">
        <v>10703990</v>
      </c>
      <c r="C2372" s="17">
        <v>2000000</v>
      </c>
      <c r="D2372" s="17">
        <v>2000000</v>
      </c>
      <c r="E2372" s="17">
        <v>1939108.48</v>
      </c>
      <c r="F2372" s="17">
        <f t="shared" si="163"/>
        <v>0</v>
      </c>
      <c r="G2372" s="17">
        <f t="shared" si="163"/>
        <v>60891.520000000019</v>
      </c>
    </row>
    <row r="2373" spans="1:7" s="11" customFormat="1" ht="30" x14ac:dyDescent="0.25">
      <c r="A2373" s="18" t="s">
        <v>559</v>
      </c>
      <c r="B2373" s="16">
        <v>10703990</v>
      </c>
      <c r="C2373" s="17">
        <v>3000000</v>
      </c>
      <c r="D2373" s="17">
        <v>3000000</v>
      </c>
      <c r="E2373" s="17">
        <v>2908357.43</v>
      </c>
      <c r="F2373" s="17">
        <f t="shared" si="163"/>
        <v>0</v>
      </c>
      <c r="G2373" s="17">
        <f t="shared" si="163"/>
        <v>91642.569999999832</v>
      </c>
    </row>
    <row r="2374" spans="1:7" s="11" customFormat="1" ht="30" x14ac:dyDescent="0.25">
      <c r="A2374" s="18" t="s">
        <v>560</v>
      </c>
      <c r="B2374" s="16">
        <v>10703990</v>
      </c>
      <c r="C2374" s="17">
        <v>3000000</v>
      </c>
      <c r="D2374" s="17">
        <v>3000000</v>
      </c>
      <c r="E2374" s="17">
        <v>2898160.58</v>
      </c>
      <c r="F2374" s="17">
        <f t="shared" si="163"/>
        <v>0</v>
      </c>
      <c r="G2374" s="17">
        <f t="shared" si="163"/>
        <v>101839.41999999993</v>
      </c>
    </row>
    <row r="2375" spans="1:7" s="11" customFormat="1" ht="30" x14ac:dyDescent="0.25">
      <c r="A2375" s="18" t="s">
        <v>561</v>
      </c>
      <c r="B2375" s="16">
        <v>10703990</v>
      </c>
      <c r="C2375" s="17">
        <v>3000000</v>
      </c>
      <c r="D2375" s="17">
        <v>3000000</v>
      </c>
      <c r="E2375" s="17">
        <v>2890014.87</v>
      </c>
      <c r="F2375" s="17">
        <f t="shared" si="163"/>
        <v>0</v>
      </c>
      <c r="G2375" s="17">
        <f t="shared" si="163"/>
        <v>109985.12999999989</v>
      </c>
    </row>
    <row r="2376" spans="1:7" s="11" customFormat="1" ht="30" x14ac:dyDescent="0.25">
      <c r="A2376" s="18" t="s">
        <v>562</v>
      </c>
      <c r="B2376" s="16">
        <v>10703990</v>
      </c>
      <c r="C2376" s="17">
        <v>3000000</v>
      </c>
      <c r="D2376" s="17">
        <v>3000000</v>
      </c>
      <c r="E2376" s="17">
        <v>2899364.08</v>
      </c>
      <c r="F2376" s="17">
        <f t="shared" si="163"/>
        <v>0</v>
      </c>
      <c r="G2376" s="17">
        <f t="shared" si="163"/>
        <v>100635.91999999993</v>
      </c>
    </row>
    <row r="2377" spans="1:7" s="11" customFormat="1" ht="30" x14ac:dyDescent="0.25">
      <c r="A2377" s="18" t="s">
        <v>563</v>
      </c>
      <c r="B2377" s="16">
        <v>10703990</v>
      </c>
      <c r="C2377" s="17">
        <v>3000000</v>
      </c>
      <c r="D2377" s="17">
        <v>3000000</v>
      </c>
      <c r="E2377" s="17">
        <v>2912104.5</v>
      </c>
      <c r="F2377" s="17">
        <f t="shared" si="163"/>
        <v>0</v>
      </c>
      <c r="G2377" s="17">
        <f t="shared" si="163"/>
        <v>87895.5</v>
      </c>
    </row>
    <row r="2378" spans="1:7" s="11" customFormat="1" ht="30" x14ac:dyDescent="0.25">
      <c r="A2378" s="18" t="s">
        <v>564</v>
      </c>
      <c r="B2378" s="16">
        <v>10703990</v>
      </c>
      <c r="C2378" s="17">
        <v>3000000</v>
      </c>
      <c r="D2378" s="17">
        <v>3000000</v>
      </c>
      <c r="E2378" s="17">
        <v>2888059.14</v>
      </c>
      <c r="F2378" s="17">
        <f t="shared" si="163"/>
        <v>0</v>
      </c>
      <c r="G2378" s="17">
        <f t="shared" si="163"/>
        <v>111940.85999999987</v>
      </c>
    </row>
    <row r="2379" spans="1:7" s="11" customFormat="1" ht="30" x14ac:dyDescent="0.25">
      <c r="A2379" s="18" t="s">
        <v>565</v>
      </c>
      <c r="B2379" s="16">
        <v>10703990</v>
      </c>
      <c r="C2379" s="17">
        <v>3000000</v>
      </c>
      <c r="D2379" s="17">
        <v>3000000</v>
      </c>
      <c r="E2379" s="17">
        <v>2888059.14</v>
      </c>
      <c r="F2379" s="17">
        <f t="shared" si="163"/>
        <v>0</v>
      </c>
      <c r="G2379" s="17">
        <f t="shared" si="163"/>
        <v>111940.85999999987</v>
      </c>
    </row>
    <row r="2380" spans="1:7" s="11" customFormat="1" ht="30" x14ac:dyDescent="0.25">
      <c r="A2380" s="18" t="s">
        <v>566</v>
      </c>
      <c r="B2380" s="16">
        <v>10703990</v>
      </c>
      <c r="C2380" s="17">
        <v>1000000</v>
      </c>
      <c r="D2380" s="17">
        <v>1000000</v>
      </c>
      <c r="E2380" s="17">
        <v>903771.36</v>
      </c>
      <c r="F2380" s="17">
        <f t="shared" si="163"/>
        <v>0</v>
      </c>
      <c r="G2380" s="17">
        <f t="shared" si="163"/>
        <v>96228.640000000014</v>
      </c>
    </row>
    <row r="2381" spans="1:7" s="11" customFormat="1" ht="30" x14ac:dyDescent="0.25">
      <c r="A2381" s="18" t="s">
        <v>567</v>
      </c>
      <c r="B2381" s="16">
        <v>10703990</v>
      </c>
      <c r="C2381" s="17">
        <v>2000000</v>
      </c>
      <c r="D2381" s="17">
        <v>0</v>
      </c>
      <c r="E2381" s="17">
        <v>0</v>
      </c>
      <c r="F2381" s="17">
        <f t="shared" si="163"/>
        <v>2000000</v>
      </c>
      <c r="G2381" s="17">
        <f t="shared" si="163"/>
        <v>0</v>
      </c>
    </row>
    <row r="2382" spans="1:7" s="11" customFormat="1" ht="30" x14ac:dyDescent="0.25">
      <c r="A2382" s="18" t="s">
        <v>568</v>
      </c>
      <c r="B2382" s="16">
        <v>10703990</v>
      </c>
      <c r="C2382" s="17">
        <v>3000000</v>
      </c>
      <c r="D2382" s="17">
        <v>3000000</v>
      </c>
      <c r="E2382" s="17">
        <v>2542589.75</v>
      </c>
      <c r="F2382" s="17">
        <f t="shared" si="163"/>
        <v>0</v>
      </c>
      <c r="G2382" s="17">
        <f t="shared" si="163"/>
        <v>457410.25</v>
      </c>
    </row>
    <row r="2383" spans="1:7" s="11" customFormat="1" ht="45" x14ac:dyDescent="0.25">
      <c r="A2383" s="18" t="s">
        <v>569</v>
      </c>
      <c r="B2383" s="16">
        <v>10703050</v>
      </c>
      <c r="C2383" s="17">
        <v>3600000</v>
      </c>
      <c r="D2383" s="17">
        <v>3600000</v>
      </c>
      <c r="E2383" s="17">
        <v>0</v>
      </c>
      <c r="F2383" s="17">
        <f t="shared" si="163"/>
        <v>0</v>
      </c>
      <c r="G2383" s="17">
        <f t="shared" si="163"/>
        <v>3600000</v>
      </c>
    </row>
    <row r="2384" spans="1:7" s="11" customFormat="1" ht="45" x14ac:dyDescent="0.25">
      <c r="A2384" s="18" t="s">
        <v>570</v>
      </c>
      <c r="B2384" s="16">
        <v>10703050</v>
      </c>
      <c r="C2384" s="17">
        <v>2800000</v>
      </c>
      <c r="D2384" s="17">
        <v>0</v>
      </c>
      <c r="E2384" s="17">
        <v>0</v>
      </c>
      <c r="F2384" s="17">
        <f t="shared" si="163"/>
        <v>2800000</v>
      </c>
      <c r="G2384" s="17">
        <f t="shared" si="163"/>
        <v>0</v>
      </c>
    </row>
    <row r="2385" spans="1:7" s="11" customFormat="1" ht="30" x14ac:dyDescent="0.25">
      <c r="A2385" s="18" t="s">
        <v>571</v>
      </c>
      <c r="B2385" s="16">
        <v>10703010</v>
      </c>
      <c r="C2385" s="17">
        <v>7000000</v>
      </c>
      <c r="D2385" s="17">
        <v>7000000</v>
      </c>
      <c r="E2385" s="17">
        <v>6658671.6699999999</v>
      </c>
      <c r="F2385" s="17">
        <f t="shared" si="163"/>
        <v>0</v>
      </c>
      <c r="G2385" s="17">
        <f t="shared" si="163"/>
        <v>341328.33000000007</v>
      </c>
    </row>
    <row r="2386" spans="1:7" s="11" customFormat="1" ht="30" x14ac:dyDescent="0.25">
      <c r="A2386" s="18" t="s">
        <v>572</v>
      </c>
      <c r="B2386" s="16">
        <v>10703010</v>
      </c>
      <c r="C2386" s="17">
        <v>6000000</v>
      </c>
      <c r="D2386" s="17">
        <v>6000000</v>
      </c>
      <c r="E2386" s="17">
        <v>5726996.9900000002</v>
      </c>
      <c r="F2386" s="17">
        <f t="shared" si="163"/>
        <v>0</v>
      </c>
      <c r="G2386" s="17">
        <f t="shared" si="163"/>
        <v>273003.00999999978</v>
      </c>
    </row>
    <row r="2387" spans="1:7" s="11" customFormat="1" ht="30" x14ac:dyDescent="0.25">
      <c r="A2387" s="18" t="s">
        <v>573</v>
      </c>
      <c r="B2387" s="16">
        <v>10703010</v>
      </c>
      <c r="C2387" s="17">
        <v>10000000</v>
      </c>
      <c r="D2387" s="17">
        <v>0</v>
      </c>
      <c r="E2387" s="17">
        <v>0</v>
      </c>
      <c r="F2387" s="17">
        <f t="shared" si="163"/>
        <v>10000000</v>
      </c>
      <c r="G2387" s="17">
        <f t="shared" si="163"/>
        <v>0</v>
      </c>
    </row>
    <row r="2388" spans="1:7" s="11" customFormat="1" ht="30" x14ac:dyDescent="0.25">
      <c r="A2388" s="18" t="s">
        <v>574</v>
      </c>
      <c r="B2388" s="16">
        <v>10703010</v>
      </c>
      <c r="C2388" s="17">
        <v>3000000</v>
      </c>
      <c r="D2388" s="17">
        <v>3000000</v>
      </c>
      <c r="E2388" s="17">
        <v>0</v>
      </c>
      <c r="F2388" s="17">
        <f t="shared" si="163"/>
        <v>0</v>
      </c>
      <c r="G2388" s="17">
        <f t="shared" si="163"/>
        <v>3000000</v>
      </c>
    </row>
    <row r="2389" spans="1:7" s="11" customFormat="1" ht="30" x14ac:dyDescent="0.25">
      <c r="A2389" s="18" t="s">
        <v>575</v>
      </c>
      <c r="B2389" s="16">
        <v>10703010</v>
      </c>
      <c r="C2389" s="17">
        <v>10000000</v>
      </c>
      <c r="D2389" s="17">
        <v>0</v>
      </c>
      <c r="E2389" s="17">
        <v>0</v>
      </c>
      <c r="F2389" s="17">
        <f t="shared" si="163"/>
        <v>10000000</v>
      </c>
      <c r="G2389" s="17">
        <f t="shared" si="163"/>
        <v>0</v>
      </c>
    </row>
    <row r="2390" spans="1:7" s="11" customFormat="1" ht="30" x14ac:dyDescent="0.25">
      <c r="A2390" s="18" t="s">
        <v>576</v>
      </c>
      <c r="B2390" s="16">
        <v>10703010</v>
      </c>
      <c r="C2390" s="17">
        <v>10000000</v>
      </c>
      <c r="D2390" s="17">
        <v>10000000</v>
      </c>
      <c r="E2390" s="17">
        <v>9734258.3200000003</v>
      </c>
      <c r="F2390" s="17">
        <f t="shared" si="163"/>
        <v>0</v>
      </c>
      <c r="G2390" s="17">
        <f t="shared" si="163"/>
        <v>265741.6799999997</v>
      </c>
    </row>
    <row r="2391" spans="1:7" s="11" customFormat="1" ht="30" x14ac:dyDescent="0.25">
      <c r="A2391" s="18" t="s">
        <v>577</v>
      </c>
      <c r="B2391" s="16">
        <v>10703010</v>
      </c>
      <c r="C2391" s="17">
        <v>10000000</v>
      </c>
      <c r="D2391" s="17">
        <v>10000000</v>
      </c>
      <c r="E2391" s="17">
        <v>9687319.9299999997</v>
      </c>
      <c r="F2391" s="17">
        <f t="shared" si="163"/>
        <v>0</v>
      </c>
      <c r="G2391" s="17">
        <f t="shared" si="163"/>
        <v>312680.0700000003</v>
      </c>
    </row>
    <row r="2392" spans="1:7" s="11" customFormat="1" ht="30" x14ac:dyDescent="0.25">
      <c r="A2392" s="18" t="s">
        <v>578</v>
      </c>
      <c r="B2392" s="16">
        <v>10703010</v>
      </c>
      <c r="C2392" s="17">
        <v>5000000</v>
      </c>
      <c r="D2392" s="17">
        <v>5000000</v>
      </c>
      <c r="E2392" s="17">
        <v>4787086.1399999997</v>
      </c>
      <c r="F2392" s="17">
        <f t="shared" si="163"/>
        <v>0</v>
      </c>
      <c r="G2392" s="17">
        <f t="shared" si="163"/>
        <v>212913.86000000034</v>
      </c>
    </row>
    <row r="2393" spans="1:7" s="11" customFormat="1" ht="30" x14ac:dyDescent="0.25">
      <c r="A2393" s="18" t="s">
        <v>579</v>
      </c>
      <c r="B2393" s="16">
        <v>10703010</v>
      </c>
      <c r="C2393" s="17">
        <v>5000000</v>
      </c>
      <c r="D2393" s="17">
        <v>5000000</v>
      </c>
      <c r="E2393" s="17">
        <v>4793176.3099999996</v>
      </c>
      <c r="F2393" s="17">
        <f t="shared" si="163"/>
        <v>0</v>
      </c>
      <c r="G2393" s="17">
        <f t="shared" si="163"/>
        <v>206823.69000000041</v>
      </c>
    </row>
    <row r="2394" spans="1:7" s="11" customFormat="1" ht="30" x14ac:dyDescent="0.25">
      <c r="A2394" s="18" t="s">
        <v>580</v>
      </c>
      <c r="B2394" s="16">
        <v>10703010</v>
      </c>
      <c r="C2394" s="17">
        <v>10000000</v>
      </c>
      <c r="D2394" s="17">
        <v>0</v>
      </c>
      <c r="E2394" s="17">
        <v>0</v>
      </c>
      <c r="F2394" s="17">
        <f t="shared" si="163"/>
        <v>10000000</v>
      </c>
      <c r="G2394" s="17">
        <f t="shared" si="163"/>
        <v>0</v>
      </c>
    </row>
    <row r="2395" spans="1:7" s="11" customFormat="1" ht="30" x14ac:dyDescent="0.25">
      <c r="A2395" s="18" t="s">
        <v>581</v>
      </c>
      <c r="B2395" s="16">
        <v>10703010</v>
      </c>
      <c r="C2395" s="17">
        <v>13300000</v>
      </c>
      <c r="D2395" s="17">
        <v>0</v>
      </c>
      <c r="E2395" s="17">
        <v>0</v>
      </c>
      <c r="F2395" s="17">
        <f t="shared" si="163"/>
        <v>13300000</v>
      </c>
      <c r="G2395" s="17">
        <f t="shared" si="163"/>
        <v>0</v>
      </c>
    </row>
    <row r="2396" spans="1:7" s="11" customFormat="1" ht="30" x14ac:dyDescent="0.25">
      <c r="A2396" s="18" t="s">
        <v>582</v>
      </c>
      <c r="B2396" s="16">
        <v>10703010</v>
      </c>
      <c r="C2396" s="17">
        <v>3000000</v>
      </c>
      <c r="D2396" s="17">
        <v>0</v>
      </c>
      <c r="E2396" s="17">
        <v>0</v>
      </c>
      <c r="F2396" s="17">
        <f t="shared" si="163"/>
        <v>3000000</v>
      </c>
      <c r="G2396" s="17">
        <f t="shared" si="163"/>
        <v>0</v>
      </c>
    </row>
    <row r="2397" spans="1:7" s="11" customFormat="1" ht="30" x14ac:dyDescent="0.25">
      <c r="A2397" s="18" t="s">
        <v>583</v>
      </c>
      <c r="B2397" s="16">
        <v>10703010</v>
      </c>
      <c r="C2397" s="17">
        <v>5000000</v>
      </c>
      <c r="D2397" s="17">
        <v>0</v>
      </c>
      <c r="E2397" s="17">
        <v>0</v>
      </c>
      <c r="F2397" s="17">
        <f t="shared" si="163"/>
        <v>5000000</v>
      </c>
      <c r="G2397" s="17">
        <f t="shared" si="163"/>
        <v>0</v>
      </c>
    </row>
    <row r="2398" spans="1:7" s="11" customFormat="1" ht="30" x14ac:dyDescent="0.25">
      <c r="A2398" s="18" t="s">
        <v>584</v>
      </c>
      <c r="B2398" s="16">
        <v>10704020</v>
      </c>
      <c r="C2398" s="17">
        <v>5000000</v>
      </c>
      <c r="D2398" s="17">
        <v>5000000</v>
      </c>
      <c r="E2398" s="17">
        <v>4810139.45</v>
      </c>
      <c r="F2398" s="17">
        <f t="shared" ref="F2398:G2466" si="165">C2398-D2398</f>
        <v>0</v>
      </c>
      <c r="G2398" s="17">
        <f t="shared" si="165"/>
        <v>189860.54999999981</v>
      </c>
    </row>
    <row r="2399" spans="1:7" s="11" customFormat="1" ht="30" x14ac:dyDescent="0.25">
      <c r="A2399" s="18" t="s">
        <v>585</v>
      </c>
      <c r="B2399" s="16">
        <v>10704020</v>
      </c>
      <c r="C2399" s="17">
        <v>7000000</v>
      </c>
      <c r="D2399" s="17">
        <v>7000000</v>
      </c>
      <c r="E2399" s="17">
        <v>6799749.2300000004</v>
      </c>
      <c r="F2399" s="17">
        <f t="shared" si="165"/>
        <v>0</v>
      </c>
      <c r="G2399" s="17">
        <f t="shared" si="165"/>
        <v>200250.76999999955</v>
      </c>
    </row>
    <row r="2400" spans="1:7" s="11" customFormat="1" ht="30" x14ac:dyDescent="0.25">
      <c r="A2400" s="18" t="s">
        <v>586</v>
      </c>
      <c r="B2400" s="16">
        <v>10703040</v>
      </c>
      <c r="C2400" s="17">
        <v>1500000</v>
      </c>
      <c r="D2400" s="17">
        <v>0</v>
      </c>
      <c r="E2400" s="17">
        <v>0</v>
      </c>
      <c r="F2400" s="17">
        <f t="shared" si="165"/>
        <v>1500000</v>
      </c>
      <c r="G2400" s="17">
        <f t="shared" si="165"/>
        <v>0</v>
      </c>
    </row>
    <row r="2401" spans="1:7" s="11" customFormat="1" ht="30" x14ac:dyDescent="0.25">
      <c r="A2401" s="18" t="s">
        <v>587</v>
      </c>
      <c r="B2401" s="16">
        <v>10703040</v>
      </c>
      <c r="C2401" s="17">
        <v>5000000</v>
      </c>
      <c r="D2401" s="17">
        <v>0</v>
      </c>
      <c r="E2401" s="17">
        <v>0</v>
      </c>
      <c r="F2401" s="17">
        <f t="shared" si="165"/>
        <v>5000000</v>
      </c>
      <c r="G2401" s="17">
        <f t="shared" si="165"/>
        <v>0</v>
      </c>
    </row>
    <row r="2402" spans="1:7" s="11" customFormat="1" ht="30" x14ac:dyDescent="0.25">
      <c r="A2402" s="15" t="s">
        <v>619</v>
      </c>
      <c r="B2402" s="16">
        <v>10704020</v>
      </c>
      <c r="C2402" s="17">
        <v>2500000</v>
      </c>
      <c r="D2402" s="17">
        <v>0</v>
      </c>
      <c r="E2402" s="17">
        <v>0</v>
      </c>
      <c r="F2402" s="17">
        <f t="shared" ref="F2402:F2414" si="166">C2402-D2402</f>
        <v>2500000</v>
      </c>
      <c r="G2402" s="17">
        <f t="shared" si="165"/>
        <v>0</v>
      </c>
    </row>
    <row r="2403" spans="1:7" s="11" customFormat="1" x14ac:dyDescent="0.25">
      <c r="A2403" s="15" t="s">
        <v>620</v>
      </c>
      <c r="B2403" s="16">
        <v>10703010</v>
      </c>
      <c r="C2403" s="17">
        <v>2500000</v>
      </c>
      <c r="D2403" s="17">
        <v>0</v>
      </c>
      <c r="E2403" s="17">
        <v>0</v>
      </c>
      <c r="F2403" s="17">
        <f t="shared" si="165"/>
        <v>2500000</v>
      </c>
      <c r="G2403" s="17">
        <f t="shared" si="165"/>
        <v>0</v>
      </c>
    </row>
    <row r="2404" spans="1:7" s="11" customFormat="1" ht="30" x14ac:dyDescent="0.25">
      <c r="A2404" s="15" t="s">
        <v>621</v>
      </c>
      <c r="B2404" s="16">
        <v>10704010</v>
      </c>
      <c r="C2404" s="17">
        <v>5000000</v>
      </c>
      <c r="D2404" s="17">
        <v>5000000</v>
      </c>
      <c r="E2404" s="17">
        <v>0</v>
      </c>
      <c r="F2404" s="17">
        <f t="shared" si="165"/>
        <v>0</v>
      </c>
      <c r="G2404" s="17">
        <f t="shared" si="165"/>
        <v>5000000</v>
      </c>
    </row>
    <row r="2405" spans="1:7" s="11" customFormat="1" ht="30" x14ac:dyDescent="0.25">
      <c r="A2405" s="15" t="s">
        <v>622</v>
      </c>
      <c r="B2405" s="16">
        <v>10704010</v>
      </c>
      <c r="C2405" s="17">
        <v>5000000</v>
      </c>
      <c r="D2405" s="17">
        <v>0</v>
      </c>
      <c r="E2405" s="17">
        <v>0</v>
      </c>
      <c r="F2405" s="17">
        <f t="shared" si="165"/>
        <v>5000000</v>
      </c>
      <c r="G2405" s="17">
        <f t="shared" si="165"/>
        <v>0</v>
      </c>
    </row>
    <row r="2406" spans="1:7" s="11" customFormat="1" ht="30" x14ac:dyDescent="0.25">
      <c r="A2406" s="15" t="s">
        <v>623</v>
      </c>
      <c r="B2406" s="16">
        <v>10704020</v>
      </c>
      <c r="C2406" s="17">
        <v>3000000</v>
      </c>
      <c r="D2406" s="17">
        <v>3000000</v>
      </c>
      <c r="E2406" s="17">
        <v>0</v>
      </c>
      <c r="F2406" s="17">
        <f t="shared" si="165"/>
        <v>0</v>
      </c>
      <c r="G2406" s="17">
        <f t="shared" si="165"/>
        <v>3000000</v>
      </c>
    </row>
    <row r="2407" spans="1:7" s="11" customFormat="1" ht="15" customHeight="1" x14ac:dyDescent="0.25">
      <c r="A2407" s="15" t="s">
        <v>624</v>
      </c>
      <c r="B2407" s="16">
        <v>10704020</v>
      </c>
      <c r="C2407" s="17">
        <v>3000000</v>
      </c>
      <c r="D2407" s="17">
        <v>3000000</v>
      </c>
      <c r="E2407" s="17">
        <v>0</v>
      </c>
      <c r="F2407" s="17">
        <f t="shared" si="165"/>
        <v>0</v>
      </c>
      <c r="G2407" s="17">
        <f t="shared" si="165"/>
        <v>3000000</v>
      </c>
    </row>
    <row r="2408" spans="1:7" s="11" customFormat="1" ht="30" x14ac:dyDescent="0.25">
      <c r="A2408" s="15" t="s">
        <v>625</v>
      </c>
      <c r="B2408" s="16">
        <v>10704020</v>
      </c>
      <c r="C2408" s="17">
        <v>2200000</v>
      </c>
      <c r="D2408" s="17">
        <v>0</v>
      </c>
      <c r="E2408" s="17">
        <v>0</v>
      </c>
      <c r="F2408" s="17">
        <f t="shared" si="165"/>
        <v>2200000</v>
      </c>
      <c r="G2408" s="17">
        <f t="shared" si="165"/>
        <v>0</v>
      </c>
    </row>
    <row r="2409" spans="1:7" s="11" customFormat="1" ht="30" x14ac:dyDescent="0.25">
      <c r="A2409" s="15" t="s">
        <v>626</v>
      </c>
      <c r="B2409" s="16">
        <v>10704030</v>
      </c>
      <c r="C2409" s="17">
        <v>8600000</v>
      </c>
      <c r="D2409" s="17">
        <v>0</v>
      </c>
      <c r="E2409" s="17">
        <v>0</v>
      </c>
      <c r="F2409" s="17">
        <f t="shared" si="165"/>
        <v>8600000</v>
      </c>
      <c r="G2409" s="17">
        <f t="shared" si="165"/>
        <v>0</v>
      </c>
    </row>
    <row r="2410" spans="1:7" s="11" customFormat="1" ht="30" x14ac:dyDescent="0.25">
      <c r="A2410" s="15" t="s">
        <v>627</v>
      </c>
      <c r="B2410" s="16">
        <v>10703990</v>
      </c>
      <c r="C2410" s="17">
        <v>2000000</v>
      </c>
      <c r="D2410" s="17">
        <v>0</v>
      </c>
      <c r="E2410" s="17">
        <v>0</v>
      </c>
      <c r="F2410" s="17">
        <f t="shared" si="165"/>
        <v>2000000</v>
      </c>
      <c r="G2410" s="17">
        <f t="shared" si="165"/>
        <v>0</v>
      </c>
    </row>
    <row r="2411" spans="1:7" s="11" customFormat="1" ht="30" x14ac:dyDescent="0.25">
      <c r="A2411" s="15" t="s">
        <v>628</v>
      </c>
      <c r="B2411" s="16">
        <v>10703990</v>
      </c>
      <c r="C2411" s="17">
        <v>4000000</v>
      </c>
      <c r="D2411" s="17">
        <v>4000000</v>
      </c>
      <c r="E2411" s="17">
        <v>0</v>
      </c>
      <c r="F2411" s="17">
        <f t="shared" si="165"/>
        <v>0</v>
      </c>
      <c r="G2411" s="17">
        <f t="shared" si="165"/>
        <v>4000000</v>
      </c>
    </row>
    <row r="2412" spans="1:7" s="11" customFormat="1" ht="30" x14ac:dyDescent="0.25">
      <c r="A2412" s="15" t="s">
        <v>629</v>
      </c>
      <c r="B2412" s="16">
        <v>10704020</v>
      </c>
      <c r="C2412" s="17">
        <v>5000000</v>
      </c>
      <c r="D2412" s="17">
        <v>5000000</v>
      </c>
      <c r="E2412" s="17">
        <v>0</v>
      </c>
      <c r="F2412" s="17">
        <f t="shared" si="165"/>
        <v>0</v>
      </c>
      <c r="G2412" s="17">
        <f t="shared" si="165"/>
        <v>5000000</v>
      </c>
    </row>
    <row r="2413" spans="1:7" s="11" customFormat="1" ht="30" x14ac:dyDescent="0.25">
      <c r="A2413" s="15" t="s">
        <v>630</v>
      </c>
      <c r="B2413" s="16">
        <v>10704020</v>
      </c>
      <c r="C2413" s="17">
        <v>5000000</v>
      </c>
      <c r="D2413" s="17">
        <v>0</v>
      </c>
      <c r="E2413" s="17">
        <v>0</v>
      </c>
      <c r="F2413" s="17">
        <f t="shared" si="165"/>
        <v>5000000</v>
      </c>
      <c r="G2413" s="17">
        <f t="shared" si="165"/>
        <v>0</v>
      </c>
    </row>
    <row r="2414" spans="1:7" s="11" customFormat="1" ht="30" x14ac:dyDescent="0.25">
      <c r="A2414" s="15" t="s">
        <v>631</v>
      </c>
      <c r="B2414" s="16">
        <v>10704020</v>
      </c>
      <c r="C2414" s="17">
        <v>5000000</v>
      </c>
      <c r="D2414" s="17">
        <v>0</v>
      </c>
      <c r="E2414" s="17">
        <v>0</v>
      </c>
      <c r="F2414" s="17">
        <f t="shared" si="165"/>
        <v>5000000</v>
      </c>
      <c r="G2414" s="17">
        <f t="shared" si="165"/>
        <v>0</v>
      </c>
    </row>
    <row r="2415" spans="1:7" x14ac:dyDescent="0.25">
      <c r="B2415" s="4"/>
    </row>
    <row r="2416" spans="1:7" x14ac:dyDescent="0.25">
      <c r="A2416" s="19" t="s">
        <v>731</v>
      </c>
      <c r="B2416" s="4"/>
      <c r="C2416" s="1">
        <f>SUM(C2417:C2429)</f>
        <v>19378111.549999997</v>
      </c>
      <c r="D2416" s="1">
        <f t="shared" ref="D2416:G2416" si="167">SUM(D2417:D2429)</f>
        <v>19378111.549999997</v>
      </c>
      <c r="E2416" s="1">
        <f t="shared" si="167"/>
        <v>1208800.8500000001</v>
      </c>
      <c r="F2416" s="1">
        <f t="shared" si="167"/>
        <v>0</v>
      </c>
      <c r="G2416" s="1">
        <f t="shared" si="167"/>
        <v>18169310.699999999</v>
      </c>
    </row>
    <row r="2417" spans="1:7" x14ac:dyDescent="0.25">
      <c r="A2417" s="2" t="s">
        <v>588</v>
      </c>
      <c r="B2417" s="4">
        <v>10703010</v>
      </c>
      <c r="C2417" s="6">
        <v>2109526.62</v>
      </c>
      <c r="D2417" s="6">
        <v>2109526.62</v>
      </c>
      <c r="E2417" s="6">
        <v>128891</v>
      </c>
      <c r="F2417" s="6">
        <f t="shared" si="165"/>
        <v>0</v>
      </c>
      <c r="G2417" s="6">
        <f t="shared" si="165"/>
        <v>1980635.62</v>
      </c>
    </row>
    <row r="2418" spans="1:7" x14ac:dyDescent="0.25">
      <c r="A2418" s="2" t="s">
        <v>589</v>
      </c>
      <c r="B2418" s="4">
        <v>10703010</v>
      </c>
      <c r="C2418" s="6">
        <v>822715.38</v>
      </c>
      <c r="D2418" s="6">
        <v>822715.38</v>
      </c>
      <c r="E2418" s="6">
        <v>7776</v>
      </c>
      <c r="F2418" s="6">
        <f t="shared" si="165"/>
        <v>0</v>
      </c>
      <c r="G2418" s="6">
        <f t="shared" si="165"/>
        <v>814939.38</v>
      </c>
    </row>
    <row r="2419" spans="1:7" x14ac:dyDescent="0.25">
      <c r="A2419" s="2" t="s">
        <v>590</v>
      </c>
      <c r="B2419" s="4">
        <v>10703010</v>
      </c>
      <c r="C2419" s="6">
        <v>436672.01</v>
      </c>
      <c r="D2419" s="6">
        <v>436672.01</v>
      </c>
      <c r="E2419" s="6">
        <v>0</v>
      </c>
      <c r="F2419" s="6">
        <f t="shared" si="165"/>
        <v>0</v>
      </c>
      <c r="G2419" s="6">
        <f t="shared" si="165"/>
        <v>436672.01</v>
      </c>
    </row>
    <row r="2420" spans="1:7" x14ac:dyDescent="0.25">
      <c r="A2420" s="2" t="s">
        <v>591</v>
      </c>
      <c r="B2420" s="4">
        <v>10703010</v>
      </c>
      <c r="C2420" s="6">
        <v>822715.38</v>
      </c>
      <c r="D2420" s="6">
        <v>822715.38</v>
      </c>
      <c r="E2420" s="6">
        <v>0</v>
      </c>
      <c r="F2420" s="6">
        <f t="shared" si="165"/>
        <v>0</v>
      </c>
      <c r="G2420" s="6">
        <f t="shared" si="165"/>
        <v>822715.38</v>
      </c>
    </row>
    <row r="2421" spans="1:7" x14ac:dyDescent="0.25">
      <c r="A2421" s="2" t="s">
        <v>592</v>
      </c>
      <c r="B2421" s="4">
        <v>10703010</v>
      </c>
      <c r="C2421" s="6">
        <v>938739.35</v>
      </c>
      <c r="D2421" s="6">
        <v>938739.35</v>
      </c>
      <c r="E2421" s="6">
        <v>0</v>
      </c>
      <c r="F2421" s="6">
        <f t="shared" si="165"/>
        <v>0</v>
      </c>
      <c r="G2421" s="6">
        <f t="shared" si="165"/>
        <v>938739.35</v>
      </c>
    </row>
    <row r="2422" spans="1:7" x14ac:dyDescent="0.25">
      <c r="A2422" s="2" t="s">
        <v>593</v>
      </c>
      <c r="B2422" s="4">
        <v>10703010</v>
      </c>
      <c r="C2422" s="6">
        <v>1160239.6399999999</v>
      </c>
      <c r="D2422" s="6">
        <v>1160239.6399999999</v>
      </c>
      <c r="E2422" s="6">
        <v>289320</v>
      </c>
      <c r="F2422" s="6">
        <f t="shared" si="165"/>
        <v>0</v>
      </c>
      <c r="G2422" s="6">
        <f t="shared" si="165"/>
        <v>870919.6399999999</v>
      </c>
    </row>
    <row r="2423" spans="1:7" x14ac:dyDescent="0.25">
      <c r="A2423" s="2" t="s">
        <v>594</v>
      </c>
      <c r="B2423" s="4">
        <v>10703010</v>
      </c>
      <c r="C2423" s="6">
        <v>1265715.97</v>
      </c>
      <c r="D2423" s="6">
        <v>1265715.97</v>
      </c>
      <c r="E2423" s="6">
        <v>0</v>
      </c>
      <c r="F2423" s="6">
        <f t="shared" si="165"/>
        <v>0</v>
      </c>
      <c r="G2423" s="6">
        <f t="shared" si="165"/>
        <v>1265715.97</v>
      </c>
    </row>
    <row r="2424" spans="1:7" x14ac:dyDescent="0.25">
      <c r="A2424" s="2" t="s">
        <v>595</v>
      </c>
      <c r="B2424" s="4">
        <v>10703010</v>
      </c>
      <c r="C2424" s="6">
        <v>1708716.56</v>
      </c>
      <c r="D2424" s="6">
        <v>1708716.56</v>
      </c>
      <c r="E2424" s="6">
        <v>0</v>
      </c>
      <c r="F2424" s="6">
        <f t="shared" si="165"/>
        <v>0</v>
      </c>
      <c r="G2424" s="6">
        <f t="shared" si="165"/>
        <v>1708716.56</v>
      </c>
    </row>
    <row r="2425" spans="1:7" x14ac:dyDescent="0.25">
      <c r="A2425" s="2" t="s">
        <v>596</v>
      </c>
      <c r="B2425" s="4">
        <v>10703010</v>
      </c>
      <c r="C2425" s="6">
        <v>493629.23</v>
      </c>
      <c r="D2425" s="6">
        <v>493629.23</v>
      </c>
      <c r="E2425" s="6">
        <v>4998.5</v>
      </c>
      <c r="F2425" s="6">
        <f t="shared" si="165"/>
        <v>0</v>
      </c>
      <c r="G2425" s="6">
        <f t="shared" si="165"/>
        <v>488630.73</v>
      </c>
    </row>
    <row r="2426" spans="1:7" x14ac:dyDescent="0.25">
      <c r="A2426" s="2" t="s">
        <v>597</v>
      </c>
      <c r="B2426" s="4">
        <v>10703010</v>
      </c>
      <c r="C2426" s="6">
        <v>4219053.25</v>
      </c>
      <c r="D2426" s="6">
        <v>4219053.25</v>
      </c>
      <c r="E2426" s="6">
        <v>0</v>
      </c>
      <c r="F2426" s="6">
        <f t="shared" si="165"/>
        <v>0</v>
      </c>
      <c r="G2426" s="6">
        <f t="shared" si="165"/>
        <v>4219053.25</v>
      </c>
    </row>
    <row r="2427" spans="1:7" x14ac:dyDescent="0.25">
      <c r="A2427" s="2" t="s">
        <v>598</v>
      </c>
      <c r="B2427" s="4">
        <v>10703010</v>
      </c>
      <c r="C2427" s="6">
        <v>1054763.31</v>
      </c>
      <c r="D2427" s="6">
        <v>1054763.31</v>
      </c>
      <c r="E2427" s="6">
        <v>0</v>
      </c>
      <c r="F2427" s="6">
        <f t="shared" si="165"/>
        <v>0</v>
      </c>
      <c r="G2427" s="6">
        <f t="shared" si="165"/>
        <v>1054763.31</v>
      </c>
    </row>
    <row r="2428" spans="1:7" x14ac:dyDescent="0.25">
      <c r="A2428" s="2" t="s">
        <v>599</v>
      </c>
      <c r="B2428" s="4">
        <v>10703010</v>
      </c>
      <c r="C2428" s="6">
        <v>2025145.56</v>
      </c>
      <c r="D2428" s="6">
        <v>2025145.56</v>
      </c>
      <c r="E2428" s="6">
        <v>0</v>
      </c>
      <c r="F2428" s="6">
        <f t="shared" si="165"/>
        <v>0</v>
      </c>
      <c r="G2428" s="6">
        <f t="shared" si="165"/>
        <v>2025145.56</v>
      </c>
    </row>
    <row r="2429" spans="1:7" x14ac:dyDescent="0.25">
      <c r="A2429" s="2" t="s">
        <v>600</v>
      </c>
      <c r="B2429" s="4">
        <v>10703010</v>
      </c>
      <c r="C2429" s="6">
        <v>2320479.29</v>
      </c>
      <c r="D2429" s="6">
        <v>2320479.29</v>
      </c>
      <c r="E2429" s="6">
        <v>777815.35</v>
      </c>
      <c r="F2429" s="6">
        <f t="shared" si="165"/>
        <v>0</v>
      </c>
      <c r="G2429" s="6">
        <f t="shared" si="165"/>
        <v>1542663.94</v>
      </c>
    </row>
    <row r="2430" spans="1:7" x14ac:dyDescent="0.25">
      <c r="B2430" s="4"/>
    </row>
    <row r="2431" spans="1:7" x14ac:dyDescent="0.25">
      <c r="A2431" s="19" t="s">
        <v>732</v>
      </c>
      <c r="B2431" s="4"/>
      <c r="C2431" s="1">
        <f>SUM(C2432:C2449)</f>
        <v>30621888.450000003</v>
      </c>
      <c r="D2431" s="1">
        <f t="shared" ref="D2431:G2431" si="168">SUM(D2432:D2449)</f>
        <v>30621888.450000003</v>
      </c>
      <c r="E2431" s="1">
        <f t="shared" si="168"/>
        <v>1703319.3499999999</v>
      </c>
      <c r="F2431" s="1">
        <f t="shared" si="168"/>
        <v>0</v>
      </c>
      <c r="G2431" s="1">
        <f t="shared" si="168"/>
        <v>28918569.100000005</v>
      </c>
    </row>
    <row r="2432" spans="1:7" x14ac:dyDescent="0.25">
      <c r="A2432" s="2" t="s">
        <v>601</v>
      </c>
      <c r="B2432" s="4">
        <v>10703010</v>
      </c>
      <c r="C2432" s="6">
        <v>755210.53</v>
      </c>
      <c r="D2432" s="6">
        <v>755210.53</v>
      </c>
      <c r="E2432" s="6">
        <v>106331</v>
      </c>
      <c r="F2432" s="6">
        <f t="shared" si="165"/>
        <v>0</v>
      </c>
      <c r="G2432" s="6">
        <f t="shared" si="165"/>
        <v>648879.53</v>
      </c>
    </row>
    <row r="2433" spans="1:7" x14ac:dyDescent="0.25">
      <c r="A2433" s="2" t="s">
        <v>602</v>
      </c>
      <c r="B2433" s="4">
        <v>10703010</v>
      </c>
      <c r="C2433" s="6">
        <v>1244620.71</v>
      </c>
      <c r="D2433" s="6">
        <v>1244620.71</v>
      </c>
      <c r="E2433" s="6">
        <v>223949.65</v>
      </c>
      <c r="F2433" s="6">
        <f t="shared" si="165"/>
        <v>0</v>
      </c>
      <c r="G2433" s="6">
        <f t="shared" si="165"/>
        <v>1020671.0599999999</v>
      </c>
    </row>
    <row r="2434" spans="1:7" x14ac:dyDescent="0.25">
      <c r="A2434" s="2" t="s">
        <v>603</v>
      </c>
      <c r="B2434" s="4">
        <v>10703010</v>
      </c>
      <c r="C2434" s="6">
        <v>550586.44999999995</v>
      </c>
      <c r="D2434" s="6">
        <v>550586.44999999995</v>
      </c>
      <c r="E2434" s="6">
        <v>519768.1</v>
      </c>
      <c r="F2434" s="6">
        <f t="shared" si="165"/>
        <v>0</v>
      </c>
      <c r="G2434" s="6">
        <f t="shared" si="165"/>
        <v>30818.349999999977</v>
      </c>
    </row>
    <row r="2435" spans="1:7" x14ac:dyDescent="0.25">
      <c r="A2435" s="2" t="s">
        <v>604</v>
      </c>
      <c r="B2435" s="4">
        <v>10703010</v>
      </c>
      <c r="C2435" s="6">
        <v>1291030.29</v>
      </c>
      <c r="D2435" s="6">
        <v>1291030.29</v>
      </c>
      <c r="E2435" s="6">
        <v>395561.7</v>
      </c>
      <c r="F2435" s="6">
        <f t="shared" si="165"/>
        <v>0</v>
      </c>
      <c r="G2435" s="6">
        <f t="shared" si="165"/>
        <v>895468.59000000008</v>
      </c>
    </row>
    <row r="2436" spans="1:7" x14ac:dyDescent="0.25">
      <c r="A2436" s="2" t="s">
        <v>605</v>
      </c>
      <c r="B2436" s="4">
        <v>10703010</v>
      </c>
      <c r="C2436" s="6">
        <v>1143363.43</v>
      </c>
      <c r="D2436" s="6">
        <v>1143363.43</v>
      </c>
      <c r="E2436" s="6">
        <v>119431.9</v>
      </c>
      <c r="F2436" s="6">
        <f t="shared" si="165"/>
        <v>0</v>
      </c>
      <c r="G2436" s="6">
        <f t="shared" si="165"/>
        <v>1023931.5299999999</v>
      </c>
    </row>
    <row r="2437" spans="1:7" x14ac:dyDescent="0.25">
      <c r="A2437" s="2" t="s">
        <v>606</v>
      </c>
      <c r="B2437" s="4">
        <v>10703010</v>
      </c>
      <c r="C2437" s="6">
        <v>4851911.2300000004</v>
      </c>
      <c r="D2437" s="6">
        <v>4851911.2300000004</v>
      </c>
      <c r="E2437" s="6">
        <v>0</v>
      </c>
      <c r="F2437" s="6">
        <f t="shared" si="165"/>
        <v>0</v>
      </c>
      <c r="G2437" s="6">
        <f t="shared" si="165"/>
        <v>4851911.2300000004</v>
      </c>
    </row>
    <row r="2438" spans="1:7" x14ac:dyDescent="0.25">
      <c r="A2438" s="2" t="s">
        <v>607</v>
      </c>
      <c r="B2438" s="4">
        <v>10703010</v>
      </c>
      <c r="C2438" s="6">
        <v>6828537.6799999997</v>
      </c>
      <c r="D2438" s="6">
        <v>6828537.6799999997</v>
      </c>
      <c r="E2438" s="6">
        <v>0</v>
      </c>
      <c r="F2438" s="6">
        <f t="shared" si="165"/>
        <v>0</v>
      </c>
      <c r="G2438" s="6">
        <f t="shared" si="165"/>
        <v>6828537.6799999997</v>
      </c>
    </row>
    <row r="2439" spans="1:7" x14ac:dyDescent="0.25">
      <c r="A2439" s="2" t="s">
        <v>608</v>
      </c>
      <c r="B2439" s="4">
        <v>10703010</v>
      </c>
      <c r="C2439" s="6">
        <v>1476668.64</v>
      </c>
      <c r="D2439" s="6">
        <v>1476668.64</v>
      </c>
      <c r="E2439" s="6">
        <v>0</v>
      </c>
      <c r="F2439" s="6">
        <f t="shared" si="165"/>
        <v>0</v>
      </c>
      <c r="G2439" s="6">
        <f t="shared" si="165"/>
        <v>1476668.64</v>
      </c>
    </row>
    <row r="2440" spans="1:7" x14ac:dyDescent="0.25">
      <c r="A2440" s="2" t="s">
        <v>609</v>
      </c>
      <c r="B2440" s="4">
        <v>10703010</v>
      </c>
      <c r="C2440" s="6">
        <v>843810.65</v>
      </c>
      <c r="D2440" s="6">
        <v>843810.65</v>
      </c>
      <c r="E2440" s="6">
        <v>0</v>
      </c>
      <c r="F2440" s="6">
        <f t="shared" si="165"/>
        <v>0</v>
      </c>
      <c r="G2440" s="6">
        <f t="shared" si="165"/>
        <v>843810.65</v>
      </c>
    </row>
    <row r="2441" spans="1:7" x14ac:dyDescent="0.25">
      <c r="A2441" s="2" t="s">
        <v>610</v>
      </c>
      <c r="B2441" s="4">
        <v>10703010</v>
      </c>
      <c r="C2441" s="6">
        <v>995696.57</v>
      </c>
      <c r="D2441" s="6">
        <v>995696.57</v>
      </c>
      <c r="E2441" s="6">
        <v>203890.5</v>
      </c>
      <c r="F2441" s="6">
        <f t="shared" si="165"/>
        <v>0</v>
      </c>
      <c r="G2441" s="6">
        <f t="shared" si="165"/>
        <v>791806.07</v>
      </c>
    </row>
    <row r="2442" spans="1:7" x14ac:dyDescent="0.25">
      <c r="A2442" s="2" t="s">
        <v>611</v>
      </c>
      <c r="B2442" s="4">
        <v>10703010</v>
      </c>
      <c r="C2442" s="6">
        <v>1961859.76</v>
      </c>
      <c r="D2442" s="6">
        <v>1961859.76</v>
      </c>
      <c r="E2442" s="6">
        <v>0</v>
      </c>
      <c r="F2442" s="6">
        <f t="shared" si="165"/>
        <v>0</v>
      </c>
      <c r="G2442" s="6">
        <f t="shared" si="165"/>
        <v>1961859.76</v>
      </c>
    </row>
    <row r="2443" spans="1:7" x14ac:dyDescent="0.25">
      <c r="A2443" s="2" t="s">
        <v>612</v>
      </c>
      <c r="B2443" s="4">
        <v>10703010</v>
      </c>
      <c r="C2443" s="6">
        <v>1307906.51</v>
      </c>
      <c r="D2443" s="6">
        <v>1307906.51</v>
      </c>
      <c r="E2443" s="6">
        <v>65580</v>
      </c>
      <c r="F2443" s="6">
        <f t="shared" si="165"/>
        <v>0</v>
      </c>
      <c r="G2443" s="6">
        <f t="shared" si="165"/>
        <v>1242326.51</v>
      </c>
    </row>
    <row r="2444" spans="1:7" x14ac:dyDescent="0.25">
      <c r="A2444" s="2" t="s">
        <v>613</v>
      </c>
      <c r="B2444" s="4">
        <v>10703010</v>
      </c>
      <c r="C2444" s="6">
        <v>421905.32</v>
      </c>
      <c r="D2444" s="6">
        <v>421905.32</v>
      </c>
      <c r="E2444" s="6">
        <v>885</v>
      </c>
      <c r="F2444" s="6">
        <f t="shared" si="165"/>
        <v>0</v>
      </c>
      <c r="G2444" s="6">
        <f t="shared" si="165"/>
        <v>421020.32</v>
      </c>
    </row>
    <row r="2445" spans="1:7" x14ac:dyDescent="0.25">
      <c r="A2445" s="2" t="s">
        <v>614</v>
      </c>
      <c r="B2445" s="4">
        <v>10703010</v>
      </c>
      <c r="C2445" s="6">
        <v>1687621.3</v>
      </c>
      <c r="D2445" s="6">
        <v>1687621.3</v>
      </c>
      <c r="E2445" s="6">
        <v>66810</v>
      </c>
      <c r="F2445" s="6">
        <f t="shared" si="165"/>
        <v>0</v>
      </c>
      <c r="G2445" s="6">
        <f t="shared" si="165"/>
        <v>1620811.3</v>
      </c>
    </row>
    <row r="2446" spans="1:7" x14ac:dyDescent="0.25">
      <c r="A2446" s="2" t="s">
        <v>615</v>
      </c>
      <c r="B2446" s="4">
        <v>10703010</v>
      </c>
      <c r="C2446" s="6">
        <v>1603240.23</v>
      </c>
      <c r="D2446" s="6">
        <v>1603240.23</v>
      </c>
      <c r="E2446" s="6">
        <v>1111.5</v>
      </c>
      <c r="F2446" s="6">
        <f t="shared" si="165"/>
        <v>0</v>
      </c>
      <c r="G2446" s="6">
        <f t="shared" si="165"/>
        <v>1602128.73</v>
      </c>
    </row>
    <row r="2447" spans="1:7" x14ac:dyDescent="0.25">
      <c r="A2447" s="2" t="s">
        <v>616</v>
      </c>
      <c r="B2447" s="4">
        <v>10703010</v>
      </c>
      <c r="C2447" s="6">
        <v>2911146.73</v>
      </c>
      <c r="D2447" s="6">
        <v>2911146.73</v>
      </c>
      <c r="E2447" s="6">
        <v>0</v>
      </c>
      <c r="F2447" s="6">
        <f t="shared" si="165"/>
        <v>0</v>
      </c>
      <c r="G2447" s="6">
        <f t="shared" si="165"/>
        <v>2911146.73</v>
      </c>
    </row>
    <row r="2448" spans="1:7" x14ac:dyDescent="0.25">
      <c r="A2448" s="2" t="s">
        <v>617</v>
      </c>
      <c r="B2448" s="4">
        <v>10703010</v>
      </c>
      <c r="C2448" s="6">
        <v>516834.02</v>
      </c>
      <c r="D2448" s="6">
        <v>516834.02</v>
      </c>
      <c r="E2448" s="6">
        <v>0</v>
      </c>
      <c r="F2448" s="6">
        <f t="shared" si="165"/>
        <v>0</v>
      </c>
      <c r="G2448" s="6">
        <f t="shared" si="165"/>
        <v>516834.02</v>
      </c>
    </row>
    <row r="2449" spans="1:7" x14ac:dyDescent="0.25">
      <c r="A2449" s="2" t="s">
        <v>618</v>
      </c>
      <c r="B2449" s="4">
        <v>10703010</v>
      </c>
      <c r="C2449" s="6">
        <v>229938.4</v>
      </c>
      <c r="D2449" s="6">
        <v>229938.4</v>
      </c>
      <c r="E2449" s="6">
        <v>0</v>
      </c>
      <c r="F2449" s="6">
        <f t="shared" si="165"/>
        <v>0</v>
      </c>
      <c r="G2449" s="6">
        <f t="shared" si="165"/>
        <v>229938.4</v>
      </c>
    </row>
    <row r="2450" spans="1:7" x14ac:dyDescent="0.25">
      <c r="B2450" s="4"/>
    </row>
    <row r="2451" spans="1:7" x14ac:dyDescent="0.25">
      <c r="A2451" s="2" t="s">
        <v>632</v>
      </c>
      <c r="B2451" s="4" t="s">
        <v>10</v>
      </c>
      <c r="C2451" s="6">
        <v>366441765</v>
      </c>
      <c r="D2451" s="6">
        <v>272727062.79000002</v>
      </c>
      <c r="E2451" s="6">
        <v>140849488.78</v>
      </c>
      <c r="F2451" s="6">
        <f t="shared" si="165"/>
        <v>93714702.209999979</v>
      </c>
      <c r="G2451" s="6">
        <f t="shared" si="165"/>
        <v>131877574.01000002</v>
      </c>
    </row>
    <row r="2452" spans="1:7" x14ac:dyDescent="0.25">
      <c r="A2452" s="2" t="s">
        <v>16</v>
      </c>
      <c r="B2452" s="4" t="s">
        <v>10</v>
      </c>
      <c r="C2452" s="6">
        <v>57691765</v>
      </c>
      <c r="D2452" s="6">
        <v>21944937.789999999</v>
      </c>
      <c r="E2452" s="6">
        <v>1747478.39</v>
      </c>
      <c r="F2452" s="6">
        <f t="shared" si="165"/>
        <v>35746827.210000001</v>
      </c>
      <c r="G2452" s="6">
        <f t="shared" si="165"/>
        <v>20197459.399999999</v>
      </c>
    </row>
    <row r="2453" spans="1:7" x14ac:dyDescent="0.25">
      <c r="A2453" s="2" t="s">
        <v>17</v>
      </c>
      <c r="B2453" s="4" t="s">
        <v>10</v>
      </c>
      <c r="C2453" s="6">
        <v>114644750</v>
      </c>
      <c r="D2453" s="6">
        <v>67976875</v>
      </c>
      <c r="E2453" s="6">
        <v>30714324.190000001</v>
      </c>
      <c r="F2453" s="6">
        <f t="shared" si="165"/>
        <v>46667875</v>
      </c>
      <c r="G2453" s="6">
        <f t="shared" si="165"/>
        <v>37262550.810000002</v>
      </c>
    </row>
    <row r="2454" spans="1:7" x14ac:dyDescent="0.25">
      <c r="A2454" s="2" t="s">
        <v>18</v>
      </c>
      <c r="B2454" s="4" t="s">
        <v>10</v>
      </c>
      <c r="C2454" s="6">
        <v>166750000</v>
      </c>
      <c r="D2454" s="6">
        <v>166750000</v>
      </c>
      <c r="E2454" s="6">
        <v>102538058.58</v>
      </c>
      <c r="F2454" s="6">
        <f t="shared" si="165"/>
        <v>0</v>
      </c>
      <c r="G2454" s="6">
        <f t="shared" si="165"/>
        <v>64211941.420000002</v>
      </c>
    </row>
    <row r="2455" spans="1:7" x14ac:dyDescent="0.25">
      <c r="A2455" s="2" t="s">
        <v>19</v>
      </c>
      <c r="B2455" s="4" t="s">
        <v>10</v>
      </c>
      <c r="C2455" s="6">
        <v>27355250</v>
      </c>
      <c r="D2455" s="6">
        <v>16055250</v>
      </c>
      <c r="E2455" s="6">
        <v>5849627.6200000001</v>
      </c>
      <c r="F2455" s="6">
        <f t="shared" si="165"/>
        <v>11300000</v>
      </c>
      <c r="G2455" s="6">
        <f t="shared" si="165"/>
        <v>10205622.379999999</v>
      </c>
    </row>
    <row r="2456" spans="1:7" x14ac:dyDescent="0.25">
      <c r="B2456" s="4"/>
    </row>
    <row r="2457" spans="1:7" x14ac:dyDescent="0.25">
      <c r="A2457" s="3" t="s">
        <v>633</v>
      </c>
      <c r="B2457" s="5">
        <v>9911</v>
      </c>
      <c r="C2457" s="1">
        <v>166750000</v>
      </c>
      <c r="D2457" s="1">
        <v>166750000</v>
      </c>
      <c r="E2457" s="1">
        <v>102538058.58</v>
      </c>
      <c r="F2457" s="1">
        <f t="shared" si="165"/>
        <v>0</v>
      </c>
      <c r="G2457" s="1">
        <f t="shared" si="165"/>
        <v>64211941.420000002</v>
      </c>
    </row>
    <row r="2458" spans="1:7" s="3" customFormat="1" x14ac:dyDescent="0.25">
      <c r="A2458" s="3" t="s">
        <v>187</v>
      </c>
      <c r="B2458" s="5">
        <v>200</v>
      </c>
      <c r="C2458" s="1">
        <v>166750000</v>
      </c>
      <c r="D2458" s="1">
        <v>166750000</v>
      </c>
      <c r="E2458" s="1">
        <v>102538058.58</v>
      </c>
      <c r="F2458" s="1">
        <f t="shared" si="165"/>
        <v>0</v>
      </c>
      <c r="G2458" s="1">
        <f t="shared" si="165"/>
        <v>64211941.420000002</v>
      </c>
    </row>
    <row r="2459" spans="1:7" x14ac:dyDescent="0.25">
      <c r="A2459" s="2" t="s">
        <v>71</v>
      </c>
      <c r="B2459" s="4">
        <v>20102040</v>
      </c>
      <c r="C2459" s="6">
        <v>132750000</v>
      </c>
      <c r="D2459" s="6">
        <v>132750000</v>
      </c>
      <c r="E2459" s="6">
        <v>96749177.760000005</v>
      </c>
      <c r="F2459" s="6">
        <f t="shared" si="165"/>
        <v>0</v>
      </c>
      <c r="G2459" s="6">
        <f t="shared" si="165"/>
        <v>36000822.239999995</v>
      </c>
    </row>
    <row r="2460" spans="1:7" x14ac:dyDescent="0.25">
      <c r="A2460" s="2" t="s">
        <v>72</v>
      </c>
      <c r="B2460" s="4">
        <v>50301020</v>
      </c>
      <c r="C2460" s="6">
        <v>34000000</v>
      </c>
      <c r="D2460" s="6">
        <v>34000000</v>
      </c>
      <c r="E2460" s="6">
        <v>5788880.8200000003</v>
      </c>
      <c r="F2460" s="6">
        <f t="shared" si="165"/>
        <v>0</v>
      </c>
      <c r="G2460" s="6">
        <f t="shared" si="165"/>
        <v>28211119.18</v>
      </c>
    </row>
    <row r="2461" spans="1:7" x14ac:dyDescent="0.25">
      <c r="B2461" s="4"/>
    </row>
    <row r="2462" spans="1:7" x14ac:dyDescent="0.25">
      <c r="A2462" s="3" t="s">
        <v>634</v>
      </c>
      <c r="B2462" s="5">
        <v>9940</v>
      </c>
      <c r="C2462" s="1">
        <v>142000000</v>
      </c>
      <c r="D2462" s="1">
        <v>84032125</v>
      </c>
      <c r="E2462" s="1">
        <v>36563951.810000002</v>
      </c>
      <c r="F2462" s="1">
        <f t="shared" si="165"/>
        <v>57967875</v>
      </c>
      <c r="G2462" s="1">
        <f t="shared" si="165"/>
        <v>47468173.189999998</v>
      </c>
    </row>
    <row r="2463" spans="1:7" s="3" customFormat="1" x14ac:dyDescent="0.25">
      <c r="A2463" s="3" t="s">
        <v>187</v>
      </c>
      <c r="B2463" s="5">
        <v>200</v>
      </c>
      <c r="C2463" s="1">
        <v>114644750</v>
      </c>
      <c r="D2463" s="1">
        <v>67976875</v>
      </c>
      <c r="E2463" s="1">
        <v>30714324.190000001</v>
      </c>
      <c r="F2463" s="1">
        <f t="shared" si="165"/>
        <v>46667875</v>
      </c>
      <c r="G2463" s="1">
        <f t="shared" si="165"/>
        <v>37262550.810000002</v>
      </c>
    </row>
    <row r="2464" spans="1:7" s="3" customFormat="1" x14ac:dyDescent="0.25">
      <c r="B2464" s="5"/>
      <c r="C2464" s="1"/>
      <c r="D2464" s="1"/>
      <c r="E2464" s="1"/>
      <c r="F2464" s="1"/>
      <c r="G2464" s="1"/>
    </row>
    <row r="2465" spans="1:7" x14ac:dyDescent="0.25">
      <c r="A2465" s="3" t="s">
        <v>635</v>
      </c>
      <c r="B2465" s="4"/>
    </row>
    <row r="2466" spans="1:7" x14ac:dyDescent="0.25">
      <c r="A2466" s="2" t="s">
        <v>56</v>
      </c>
      <c r="B2466" s="4">
        <v>50201010</v>
      </c>
      <c r="C2466" s="6">
        <v>40000</v>
      </c>
      <c r="D2466" s="6">
        <v>40000</v>
      </c>
      <c r="E2466" s="6">
        <v>14400</v>
      </c>
      <c r="F2466" s="6">
        <f t="shared" si="165"/>
        <v>0</v>
      </c>
      <c r="G2466" s="6">
        <f t="shared" si="165"/>
        <v>25600</v>
      </c>
    </row>
    <row r="2467" spans="1:7" x14ac:dyDescent="0.25">
      <c r="A2467" s="2" t="s">
        <v>57</v>
      </c>
      <c r="B2467" s="4">
        <v>50202010</v>
      </c>
      <c r="C2467" s="6">
        <v>110000</v>
      </c>
      <c r="D2467" s="6">
        <v>110000</v>
      </c>
      <c r="E2467" s="6">
        <v>109930</v>
      </c>
      <c r="F2467" s="6">
        <f t="shared" ref="F2467:G2540" si="169">C2467-D2467</f>
        <v>0</v>
      </c>
      <c r="G2467" s="6">
        <f t="shared" si="169"/>
        <v>70</v>
      </c>
    </row>
    <row r="2468" spans="1:7" x14ac:dyDescent="0.25">
      <c r="A2468" s="2" t="s">
        <v>58</v>
      </c>
      <c r="B2468" s="4">
        <v>50203010</v>
      </c>
      <c r="C2468" s="6">
        <v>50000</v>
      </c>
      <c r="D2468" s="6">
        <v>50000</v>
      </c>
      <c r="E2468" s="6">
        <v>39430</v>
      </c>
      <c r="F2468" s="6">
        <f t="shared" si="169"/>
        <v>0</v>
      </c>
      <c r="G2468" s="6">
        <f t="shared" si="169"/>
        <v>10570</v>
      </c>
    </row>
    <row r="2469" spans="1:7" x14ac:dyDescent="0.25">
      <c r="A2469" s="2" t="s">
        <v>74</v>
      </c>
      <c r="B2469" s="4">
        <v>50203090</v>
      </c>
      <c r="C2469" s="6">
        <v>80000</v>
      </c>
      <c r="D2469" s="6">
        <v>80000</v>
      </c>
      <c r="E2469" s="6">
        <v>0</v>
      </c>
      <c r="F2469" s="6">
        <f t="shared" si="169"/>
        <v>0</v>
      </c>
      <c r="G2469" s="6">
        <f t="shared" si="169"/>
        <v>80000</v>
      </c>
    </row>
    <row r="2470" spans="1:7" x14ac:dyDescent="0.25">
      <c r="A2470" s="2" t="s">
        <v>406</v>
      </c>
      <c r="B2470" s="4">
        <v>50203100</v>
      </c>
      <c r="C2470" s="6">
        <v>186000</v>
      </c>
      <c r="D2470" s="6">
        <v>186000</v>
      </c>
      <c r="E2470" s="6">
        <v>177630</v>
      </c>
      <c r="F2470" s="6">
        <f t="shared" si="169"/>
        <v>0</v>
      </c>
      <c r="G2470" s="6">
        <f t="shared" si="169"/>
        <v>8370</v>
      </c>
    </row>
    <row r="2471" spans="1:7" x14ac:dyDescent="0.25">
      <c r="A2471" s="2" t="s">
        <v>61</v>
      </c>
      <c r="B2471" s="4">
        <v>50203210</v>
      </c>
      <c r="C2471" s="6">
        <v>200000</v>
      </c>
      <c r="D2471" s="6">
        <v>200000</v>
      </c>
      <c r="E2471" s="6">
        <v>156978</v>
      </c>
      <c r="F2471" s="6">
        <f t="shared" si="169"/>
        <v>0</v>
      </c>
      <c r="G2471" s="6">
        <f t="shared" si="169"/>
        <v>43022</v>
      </c>
    </row>
    <row r="2472" spans="1:7" x14ac:dyDescent="0.25">
      <c r="A2472" s="2" t="s">
        <v>75</v>
      </c>
      <c r="B2472" s="4">
        <v>50299020</v>
      </c>
      <c r="C2472" s="6">
        <v>5000</v>
      </c>
      <c r="D2472" s="6">
        <v>5000</v>
      </c>
      <c r="E2472" s="6">
        <v>4500</v>
      </c>
      <c r="F2472" s="6">
        <f t="shared" si="169"/>
        <v>0</v>
      </c>
      <c r="G2472" s="6">
        <f t="shared" si="169"/>
        <v>500</v>
      </c>
    </row>
    <row r="2473" spans="1:7" x14ac:dyDescent="0.25">
      <c r="A2473" s="2" t="s">
        <v>76</v>
      </c>
      <c r="B2473" s="4">
        <v>50299030</v>
      </c>
      <c r="C2473" s="6">
        <v>65000</v>
      </c>
      <c r="D2473" s="6">
        <v>65000</v>
      </c>
      <c r="E2473" s="6">
        <v>64730</v>
      </c>
      <c r="F2473" s="6">
        <f t="shared" si="169"/>
        <v>0</v>
      </c>
      <c r="G2473" s="6">
        <f t="shared" si="169"/>
        <v>270</v>
      </c>
    </row>
    <row r="2474" spans="1:7" x14ac:dyDescent="0.25">
      <c r="B2474" s="4"/>
      <c r="C2474" s="1">
        <f>SUM(C2466:C2473)</f>
        <v>736000</v>
      </c>
      <c r="D2474" s="1">
        <f t="shared" ref="D2474:G2474" si="170">SUM(D2466:D2473)</f>
        <v>736000</v>
      </c>
      <c r="E2474" s="1">
        <f t="shared" si="170"/>
        <v>567598</v>
      </c>
      <c r="F2474" s="1">
        <f t="shared" si="170"/>
        <v>0</v>
      </c>
      <c r="G2474" s="1">
        <f t="shared" si="170"/>
        <v>168402</v>
      </c>
    </row>
    <row r="2475" spans="1:7" x14ac:dyDescent="0.25">
      <c r="B2475" s="4"/>
    </row>
    <row r="2476" spans="1:7" x14ac:dyDescent="0.25">
      <c r="A2476" s="3" t="s">
        <v>636</v>
      </c>
      <c r="B2476" s="4"/>
    </row>
    <row r="2477" spans="1:7" x14ac:dyDescent="0.25">
      <c r="A2477" s="2" t="s">
        <v>56</v>
      </c>
      <c r="B2477" s="4">
        <v>50201010</v>
      </c>
      <c r="C2477" s="6">
        <v>50000</v>
      </c>
      <c r="D2477" s="6">
        <v>50000</v>
      </c>
      <c r="E2477" s="6">
        <v>4520</v>
      </c>
      <c r="F2477" s="6">
        <f t="shared" si="169"/>
        <v>0</v>
      </c>
      <c r="G2477" s="6">
        <f t="shared" si="169"/>
        <v>45480</v>
      </c>
    </row>
    <row r="2478" spans="1:7" x14ac:dyDescent="0.25">
      <c r="A2478" s="2" t="s">
        <v>57</v>
      </c>
      <c r="B2478" s="4">
        <v>50202010</v>
      </c>
      <c r="C2478" s="6">
        <v>282000</v>
      </c>
      <c r="D2478" s="6">
        <v>282000</v>
      </c>
      <c r="E2478" s="6">
        <v>199500</v>
      </c>
      <c r="F2478" s="6">
        <f t="shared" si="169"/>
        <v>0</v>
      </c>
      <c r="G2478" s="6">
        <f t="shared" si="169"/>
        <v>82500</v>
      </c>
    </row>
    <row r="2479" spans="1:7" x14ac:dyDescent="0.25">
      <c r="A2479" s="2" t="s">
        <v>58</v>
      </c>
      <c r="B2479" s="4">
        <v>50203010</v>
      </c>
      <c r="C2479" s="6">
        <v>20000</v>
      </c>
      <c r="D2479" s="6">
        <v>20000</v>
      </c>
      <c r="E2479" s="6">
        <v>7835</v>
      </c>
      <c r="F2479" s="6">
        <f t="shared" si="169"/>
        <v>0</v>
      </c>
      <c r="G2479" s="6">
        <f t="shared" si="169"/>
        <v>12165</v>
      </c>
    </row>
    <row r="2480" spans="1:7" x14ac:dyDescent="0.25">
      <c r="A2480" s="2" t="s">
        <v>406</v>
      </c>
      <c r="B2480" s="4">
        <v>50203100</v>
      </c>
      <c r="C2480" s="6">
        <v>398000</v>
      </c>
      <c r="D2480" s="6">
        <v>398000</v>
      </c>
      <c r="E2480" s="6">
        <v>388975</v>
      </c>
      <c r="F2480" s="6">
        <f t="shared" si="169"/>
        <v>0</v>
      </c>
      <c r="G2480" s="6">
        <f t="shared" si="169"/>
        <v>9025</v>
      </c>
    </row>
    <row r="2481" spans="1:7" x14ac:dyDescent="0.25">
      <c r="A2481" s="2" t="s">
        <v>61</v>
      </c>
      <c r="B2481" s="4">
        <v>50203210</v>
      </c>
      <c r="C2481" s="6">
        <v>83493</v>
      </c>
      <c r="D2481" s="6">
        <v>83493</v>
      </c>
      <c r="E2481" s="6">
        <v>72720</v>
      </c>
      <c r="F2481" s="6">
        <f t="shared" si="169"/>
        <v>0</v>
      </c>
      <c r="G2481" s="6">
        <f t="shared" si="169"/>
        <v>10773</v>
      </c>
    </row>
    <row r="2482" spans="1:7" x14ac:dyDescent="0.25">
      <c r="A2482" s="2" t="s">
        <v>62</v>
      </c>
      <c r="B2482" s="4">
        <v>50203990</v>
      </c>
      <c r="C2482" s="6">
        <v>229057</v>
      </c>
      <c r="D2482" s="6">
        <v>229057</v>
      </c>
      <c r="E2482" s="6">
        <v>213081</v>
      </c>
      <c r="F2482" s="6">
        <f t="shared" si="169"/>
        <v>0</v>
      </c>
      <c r="G2482" s="6">
        <f t="shared" si="169"/>
        <v>15976</v>
      </c>
    </row>
    <row r="2483" spans="1:7" x14ac:dyDescent="0.25">
      <c r="A2483" s="2" t="s">
        <v>42</v>
      </c>
      <c r="B2483" s="4">
        <v>50212990</v>
      </c>
      <c r="C2483" s="6">
        <v>280000</v>
      </c>
      <c r="D2483" s="6">
        <v>280000</v>
      </c>
      <c r="E2483" s="6">
        <v>102847.98</v>
      </c>
      <c r="F2483" s="6">
        <f t="shared" si="169"/>
        <v>0</v>
      </c>
      <c r="G2483" s="6">
        <f t="shared" si="169"/>
        <v>177152.02000000002</v>
      </c>
    </row>
    <row r="2484" spans="1:7" x14ac:dyDescent="0.25">
      <c r="A2484" s="2" t="s">
        <v>67</v>
      </c>
      <c r="B2484" s="4">
        <v>50213050</v>
      </c>
      <c r="C2484" s="6">
        <v>40000</v>
      </c>
      <c r="D2484" s="6">
        <v>40000</v>
      </c>
      <c r="E2484" s="6">
        <v>11650</v>
      </c>
      <c r="F2484" s="6">
        <f t="shared" si="169"/>
        <v>0</v>
      </c>
      <c r="G2484" s="6">
        <f t="shared" si="169"/>
        <v>28350</v>
      </c>
    </row>
    <row r="2485" spans="1:7" x14ac:dyDescent="0.25">
      <c r="A2485" s="2" t="s">
        <v>75</v>
      </c>
      <c r="B2485" s="4">
        <v>50299020</v>
      </c>
      <c r="C2485" s="6">
        <v>30000</v>
      </c>
      <c r="D2485" s="6">
        <v>30000</v>
      </c>
      <c r="E2485" s="6">
        <v>13620</v>
      </c>
      <c r="F2485" s="6">
        <f t="shared" si="169"/>
        <v>0</v>
      </c>
      <c r="G2485" s="6">
        <f t="shared" si="169"/>
        <v>16380</v>
      </c>
    </row>
    <row r="2486" spans="1:7" x14ac:dyDescent="0.25">
      <c r="A2486" s="2" t="s">
        <v>76</v>
      </c>
      <c r="B2486" s="4">
        <v>50299030</v>
      </c>
      <c r="C2486" s="6">
        <v>50000</v>
      </c>
      <c r="D2486" s="6">
        <v>50000</v>
      </c>
      <c r="E2486" s="6">
        <v>50000</v>
      </c>
      <c r="F2486" s="6">
        <f t="shared" si="169"/>
        <v>0</v>
      </c>
      <c r="G2486" s="6">
        <f t="shared" si="169"/>
        <v>0</v>
      </c>
    </row>
    <row r="2487" spans="1:7" x14ac:dyDescent="0.25">
      <c r="B2487" s="4"/>
      <c r="C2487" s="1">
        <f>SUM(C2477:C2486)</f>
        <v>1462550</v>
      </c>
      <c r="D2487" s="1">
        <f t="shared" ref="D2487:G2487" si="171">SUM(D2477:D2486)</f>
        <v>1462550</v>
      </c>
      <c r="E2487" s="1">
        <f t="shared" si="171"/>
        <v>1064748.98</v>
      </c>
      <c r="F2487" s="1">
        <f t="shared" si="171"/>
        <v>0</v>
      </c>
      <c r="G2487" s="1">
        <f t="shared" si="171"/>
        <v>397801.02</v>
      </c>
    </row>
    <row r="2488" spans="1:7" x14ac:dyDescent="0.25">
      <c r="B2488" s="4"/>
    </row>
    <row r="2489" spans="1:7" x14ac:dyDescent="0.25">
      <c r="A2489" s="3" t="s">
        <v>637</v>
      </c>
      <c r="B2489" s="4"/>
    </row>
    <row r="2490" spans="1:7" x14ac:dyDescent="0.25">
      <c r="A2490" s="2" t="s">
        <v>56</v>
      </c>
      <c r="B2490" s="4">
        <v>50201010</v>
      </c>
      <c r="C2490" s="6">
        <v>70000</v>
      </c>
      <c r="D2490" s="6">
        <v>70000</v>
      </c>
      <c r="E2490" s="6">
        <v>14180</v>
      </c>
      <c r="F2490" s="6">
        <f t="shared" si="169"/>
        <v>0</v>
      </c>
      <c r="G2490" s="6">
        <f t="shared" si="169"/>
        <v>55820</v>
      </c>
    </row>
    <row r="2491" spans="1:7" x14ac:dyDescent="0.25">
      <c r="A2491" s="2" t="s">
        <v>57</v>
      </c>
      <c r="B2491" s="4">
        <v>50202010</v>
      </c>
      <c r="C2491" s="6">
        <v>65000</v>
      </c>
      <c r="D2491" s="6">
        <v>65000</v>
      </c>
      <c r="E2491" s="6">
        <v>34830</v>
      </c>
      <c r="F2491" s="6">
        <f t="shared" si="169"/>
        <v>0</v>
      </c>
      <c r="G2491" s="6">
        <f t="shared" si="169"/>
        <v>30170</v>
      </c>
    </row>
    <row r="2492" spans="1:7" x14ac:dyDescent="0.25">
      <c r="A2492" s="2" t="s">
        <v>406</v>
      </c>
      <c r="B2492" s="4">
        <v>50203100</v>
      </c>
      <c r="C2492" s="6">
        <v>675620</v>
      </c>
      <c r="D2492" s="6">
        <v>675620</v>
      </c>
      <c r="E2492" s="6">
        <v>655330</v>
      </c>
      <c r="F2492" s="6">
        <f t="shared" si="169"/>
        <v>0</v>
      </c>
      <c r="G2492" s="6">
        <f t="shared" si="169"/>
        <v>20290</v>
      </c>
    </row>
    <row r="2493" spans="1:7" x14ac:dyDescent="0.25">
      <c r="A2493" s="2" t="s">
        <v>61</v>
      </c>
      <c r="B2493" s="4">
        <v>50203210</v>
      </c>
      <c r="C2493" s="6">
        <v>106600</v>
      </c>
      <c r="D2493" s="6">
        <v>106600</v>
      </c>
      <c r="E2493" s="6">
        <v>90079</v>
      </c>
      <c r="F2493" s="6">
        <f t="shared" si="169"/>
        <v>0</v>
      </c>
      <c r="G2493" s="6">
        <f t="shared" si="169"/>
        <v>16521</v>
      </c>
    </row>
    <row r="2494" spans="1:7" x14ac:dyDescent="0.25">
      <c r="A2494" s="2" t="s">
        <v>62</v>
      </c>
      <c r="B2494" s="4">
        <v>50203990</v>
      </c>
      <c r="C2494" s="6">
        <v>170520</v>
      </c>
      <c r="D2494" s="6">
        <v>170520</v>
      </c>
      <c r="E2494" s="6">
        <v>159220</v>
      </c>
      <c r="F2494" s="6">
        <f t="shared" si="169"/>
        <v>0</v>
      </c>
      <c r="G2494" s="6">
        <f t="shared" si="169"/>
        <v>11300</v>
      </c>
    </row>
    <row r="2495" spans="1:7" x14ac:dyDescent="0.25">
      <c r="A2495" s="2" t="s">
        <v>42</v>
      </c>
      <c r="B2495" s="4">
        <v>50212990</v>
      </c>
      <c r="C2495" s="6">
        <v>1004260</v>
      </c>
      <c r="D2495" s="6">
        <v>804260</v>
      </c>
      <c r="E2495" s="6">
        <v>205629.43</v>
      </c>
      <c r="F2495" s="6">
        <f t="shared" si="169"/>
        <v>200000</v>
      </c>
      <c r="G2495" s="6">
        <f t="shared" si="169"/>
        <v>598630.57000000007</v>
      </c>
    </row>
    <row r="2496" spans="1:7" x14ac:dyDescent="0.25">
      <c r="A2496" s="2" t="s">
        <v>76</v>
      </c>
      <c r="B2496" s="4">
        <v>50299030</v>
      </c>
      <c r="C2496" s="6">
        <v>128000</v>
      </c>
      <c r="D2496" s="6">
        <v>128000</v>
      </c>
      <c r="E2496" s="6">
        <v>127940</v>
      </c>
      <c r="F2496" s="6">
        <f t="shared" si="169"/>
        <v>0</v>
      </c>
      <c r="G2496" s="6">
        <f t="shared" si="169"/>
        <v>60</v>
      </c>
    </row>
    <row r="2497" spans="1:7" x14ac:dyDescent="0.25">
      <c r="B2497" s="4"/>
      <c r="C2497" s="1">
        <f>SUM(C2490:C2496)</f>
        <v>2220000</v>
      </c>
      <c r="D2497" s="1">
        <f t="shared" ref="D2497:G2497" si="172">SUM(D2490:D2496)</f>
        <v>2020000</v>
      </c>
      <c r="E2497" s="1">
        <f t="shared" si="172"/>
        <v>1287208.43</v>
      </c>
      <c r="F2497" s="1">
        <f t="shared" si="172"/>
        <v>200000</v>
      </c>
      <c r="G2497" s="1">
        <f t="shared" si="172"/>
        <v>732791.57000000007</v>
      </c>
    </row>
    <row r="2498" spans="1:7" x14ac:dyDescent="0.25">
      <c r="B2498" s="4"/>
    </row>
    <row r="2499" spans="1:7" x14ac:dyDescent="0.25">
      <c r="A2499" s="3" t="s">
        <v>638</v>
      </c>
      <c r="B2499" s="4"/>
    </row>
    <row r="2500" spans="1:7" x14ac:dyDescent="0.25">
      <c r="A2500" s="2" t="s">
        <v>56</v>
      </c>
      <c r="B2500" s="4">
        <v>50201010</v>
      </c>
      <c r="C2500" s="6">
        <v>105600</v>
      </c>
      <c r="D2500" s="6">
        <v>105600</v>
      </c>
      <c r="E2500" s="6">
        <v>5440</v>
      </c>
      <c r="F2500" s="6">
        <f t="shared" si="169"/>
        <v>0</v>
      </c>
      <c r="G2500" s="6">
        <f t="shared" si="169"/>
        <v>100160</v>
      </c>
    </row>
    <row r="2501" spans="1:7" x14ac:dyDescent="0.25">
      <c r="A2501" s="2" t="s">
        <v>57</v>
      </c>
      <c r="B2501" s="4">
        <v>50202010</v>
      </c>
      <c r="C2501" s="6">
        <v>209250</v>
      </c>
      <c r="D2501" s="6">
        <v>209250</v>
      </c>
      <c r="E2501" s="6">
        <v>165800</v>
      </c>
      <c r="F2501" s="6">
        <f t="shared" si="169"/>
        <v>0</v>
      </c>
      <c r="G2501" s="6">
        <f t="shared" si="169"/>
        <v>43450</v>
      </c>
    </row>
    <row r="2502" spans="1:7" x14ac:dyDescent="0.25">
      <c r="A2502" s="2" t="s">
        <v>58</v>
      </c>
      <c r="B2502" s="4">
        <v>50203010</v>
      </c>
      <c r="C2502" s="6">
        <v>31500</v>
      </c>
      <c r="D2502" s="6">
        <v>31500</v>
      </c>
      <c r="E2502" s="6">
        <v>29207</v>
      </c>
      <c r="F2502" s="6">
        <f t="shared" si="169"/>
        <v>0</v>
      </c>
      <c r="G2502" s="6">
        <f t="shared" si="169"/>
        <v>2293</v>
      </c>
    </row>
    <row r="2503" spans="1:7" x14ac:dyDescent="0.25">
      <c r="A2503" s="2" t="s">
        <v>74</v>
      </c>
      <c r="B2503" s="4">
        <v>50203090</v>
      </c>
      <c r="C2503" s="6">
        <v>46000</v>
      </c>
      <c r="D2503" s="6">
        <v>46000</v>
      </c>
      <c r="E2503" s="6">
        <v>0</v>
      </c>
      <c r="F2503" s="6">
        <f t="shared" si="169"/>
        <v>0</v>
      </c>
      <c r="G2503" s="6">
        <f t="shared" si="169"/>
        <v>46000</v>
      </c>
    </row>
    <row r="2504" spans="1:7" x14ac:dyDescent="0.25">
      <c r="A2504" s="2" t="s">
        <v>406</v>
      </c>
      <c r="B2504" s="4">
        <v>50203100</v>
      </c>
      <c r="C2504" s="6">
        <v>510000</v>
      </c>
      <c r="D2504" s="6">
        <v>510000</v>
      </c>
      <c r="E2504" s="6">
        <v>395890</v>
      </c>
      <c r="F2504" s="6">
        <f t="shared" si="169"/>
        <v>0</v>
      </c>
      <c r="G2504" s="6">
        <f t="shared" si="169"/>
        <v>114110</v>
      </c>
    </row>
    <row r="2505" spans="1:7" x14ac:dyDescent="0.25">
      <c r="A2505" s="2" t="s">
        <v>61</v>
      </c>
      <c r="B2505" s="4">
        <v>50203210</v>
      </c>
      <c r="C2505" s="6">
        <v>134000</v>
      </c>
      <c r="D2505" s="6">
        <v>134000</v>
      </c>
      <c r="E2505" s="6">
        <v>85580</v>
      </c>
      <c r="F2505" s="6">
        <f t="shared" si="169"/>
        <v>0</v>
      </c>
      <c r="G2505" s="6">
        <f t="shared" si="169"/>
        <v>48420</v>
      </c>
    </row>
    <row r="2506" spans="1:7" x14ac:dyDescent="0.25">
      <c r="A2506" s="2" t="s">
        <v>113</v>
      </c>
      <c r="B2506" s="4">
        <v>50203220</v>
      </c>
      <c r="C2506" s="6">
        <v>15000</v>
      </c>
      <c r="D2506" s="6">
        <v>15000</v>
      </c>
      <c r="E2506" s="6">
        <v>0</v>
      </c>
      <c r="F2506" s="6">
        <f t="shared" si="169"/>
        <v>0</v>
      </c>
      <c r="G2506" s="6">
        <f t="shared" si="169"/>
        <v>15000</v>
      </c>
    </row>
    <row r="2507" spans="1:7" x14ac:dyDescent="0.25">
      <c r="A2507" s="2" t="s">
        <v>62</v>
      </c>
      <c r="B2507" s="4">
        <v>50203990</v>
      </c>
      <c r="C2507" s="6">
        <v>16900</v>
      </c>
      <c r="D2507" s="6">
        <v>16900</v>
      </c>
      <c r="E2507" s="6">
        <v>16712</v>
      </c>
      <c r="F2507" s="6">
        <f t="shared" si="169"/>
        <v>0</v>
      </c>
      <c r="G2507" s="6">
        <f t="shared" si="169"/>
        <v>188</v>
      </c>
    </row>
    <row r="2508" spans="1:7" x14ac:dyDescent="0.25">
      <c r="A2508" s="2" t="s">
        <v>42</v>
      </c>
      <c r="B2508" s="4">
        <v>50212990</v>
      </c>
      <c r="C2508" s="6">
        <v>274000</v>
      </c>
      <c r="D2508" s="6">
        <v>274000</v>
      </c>
      <c r="E2508" s="6">
        <v>103233.17</v>
      </c>
      <c r="F2508" s="6">
        <f t="shared" si="169"/>
        <v>0</v>
      </c>
      <c r="G2508" s="6">
        <f t="shared" si="169"/>
        <v>170766.83000000002</v>
      </c>
    </row>
    <row r="2509" spans="1:7" x14ac:dyDescent="0.25">
      <c r="A2509" s="2" t="s">
        <v>67</v>
      </c>
      <c r="B2509" s="4">
        <v>50213050</v>
      </c>
      <c r="C2509" s="6">
        <v>200000</v>
      </c>
      <c r="D2509" s="6">
        <v>200000</v>
      </c>
      <c r="E2509" s="6">
        <v>58250</v>
      </c>
      <c r="F2509" s="6">
        <f t="shared" si="169"/>
        <v>0</v>
      </c>
      <c r="G2509" s="6">
        <f t="shared" si="169"/>
        <v>141750</v>
      </c>
    </row>
    <row r="2510" spans="1:7" x14ac:dyDescent="0.25">
      <c r="A2510" s="2" t="s">
        <v>75</v>
      </c>
      <c r="B2510" s="4">
        <v>50299020</v>
      </c>
      <c r="C2510" s="6">
        <v>15000</v>
      </c>
      <c r="D2510" s="6">
        <v>15000</v>
      </c>
      <c r="E2510" s="6">
        <v>9000</v>
      </c>
      <c r="F2510" s="6">
        <f t="shared" si="169"/>
        <v>0</v>
      </c>
      <c r="G2510" s="6">
        <f t="shared" si="169"/>
        <v>6000</v>
      </c>
    </row>
    <row r="2511" spans="1:7" x14ac:dyDescent="0.25">
      <c r="A2511" s="2" t="s">
        <v>76</v>
      </c>
      <c r="B2511" s="4">
        <v>50299030</v>
      </c>
      <c r="C2511" s="6">
        <v>443200</v>
      </c>
      <c r="D2511" s="6">
        <v>443200</v>
      </c>
      <c r="E2511" s="6">
        <v>443200</v>
      </c>
      <c r="F2511" s="6">
        <f t="shared" si="169"/>
        <v>0</v>
      </c>
      <c r="G2511" s="6">
        <f t="shared" si="169"/>
        <v>0</v>
      </c>
    </row>
    <row r="2512" spans="1:7" x14ac:dyDescent="0.25">
      <c r="B2512" s="4"/>
      <c r="C2512" s="1">
        <f>SUM(C2500:C2511)</f>
        <v>2000450</v>
      </c>
      <c r="D2512" s="1">
        <f t="shared" ref="D2512:G2512" si="173">SUM(D2500:D2511)</f>
        <v>2000450</v>
      </c>
      <c r="E2512" s="1">
        <f t="shared" si="173"/>
        <v>1312312.17</v>
      </c>
      <c r="F2512" s="1">
        <f t="shared" si="173"/>
        <v>0</v>
      </c>
      <c r="G2512" s="1">
        <f t="shared" si="173"/>
        <v>688137.83000000007</v>
      </c>
    </row>
    <row r="2513" spans="1:7" x14ac:dyDescent="0.25">
      <c r="B2513" s="4"/>
    </row>
    <row r="2514" spans="1:7" x14ac:dyDescent="0.25">
      <c r="A2514" s="3" t="s">
        <v>639</v>
      </c>
      <c r="B2514" s="4"/>
    </row>
    <row r="2515" spans="1:7" x14ac:dyDescent="0.25">
      <c r="A2515" s="2" t="s">
        <v>56</v>
      </c>
      <c r="B2515" s="4">
        <v>50201010</v>
      </c>
      <c r="C2515" s="6">
        <v>40000</v>
      </c>
      <c r="D2515" s="6">
        <v>0</v>
      </c>
      <c r="E2515" s="6">
        <v>0</v>
      </c>
      <c r="F2515" s="6">
        <f t="shared" si="169"/>
        <v>40000</v>
      </c>
      <c r="G2515" s="6">
        <f t="shared" si="169"/>
        <v>0</v>
      </c>
    </row>
    <row r="2516" spans="1:7" x14ac:dyDescent="0.25">
      <c r="A2516" s="2" t="s">
        <v>57</v>
      </c>
      <c r="B2516" s="4">
        <v>50202010</v>
      </c>
      <c r="C2516" s="6">
        <v>50000</v>
      </c>
      <c r="D2516" s="6">
        <v>0</v>
      </c>
      <c r="E2516" s="6">
        <v>0</v>
      </c>
      <c r="F2516" s="6">
        <f t="shared" si="169"/>
        <v>50000</v>
      </c>
      <c r="G2516" s="6">
        <f t="shared" si="169"/>
        <v>0</v>
      </c>
    </row>
    <row r="2517" spans="1:7" x14ac:dyDescent="0.25">
      <c r="A2517" s="2" t="s">
        <v>58</v>
      </c>
      <c r="B2517" s="4">
        <v>50203010</v>
      </c>
      <c r="C2517" s="6">
        <v>50000</v>
      </c>
      <c r="D2517" s="6">
        <v>50000</v>
      </c>
      <c r="E2517" s="6">
        <v>0</v>
      </c>
      <c r="F2517" s="6">
        <f t="shared" si="169"/>
        <v>0</v>
      </c>
      <c r="G2517" s="6">
        <f t="shared" si="169"/>
        <v>50000</v>
      </c>
    </row>
    <row r="2518" spans="1:7" x14ac:dyDescent="0.25">
      <c r="A2518" s="2" t="s">
        <v>61</v>
      </c>
      <c r="B2518" s="4">
        <v>50203210</v>
      </c>
      <c r="C2518" s="6">
        <v>50000</v>
      </c>
      <c r="D2518" s="6">
        <v>50000</v>
      </c>
      <c r="E2518" s="6">
        <v>0</v>
      </c>
      <c r="F2518" s="6">
        <f t="shared" si="169"/>
        <v>0</v>
      </c>
      <c r="G2518" s="6">
        <f t="shared" si="169"/>
        <v>50000</v>
      </c>
    </row>
    <row r="2519" spans="1:7" x14ac:dyDescent="0.25">
      <c r="A2519" s="2" t="s">
        <v>62</v>
      </c>
      <c r="B2519" s="4">
        <v>50203990</v>
      </c>
      <c r="C2519" s="6">
        <v>40000</v>
      </c>
      <c r="D2519" s="6">
        <v>40000</v>
      </c>
      <c r="E2519" s="6">
        <v>0</v>
      </c>
      <c r="F2519" s="6">
        <f t="shared" si="169"/>
        <v>0</v>
      </c>
      <c r="G2519" s="6">
        <f t="shared" si="169"/>
        <v>40000</v>
      </c>
    </row>
    <row r="2520" spans="1:7" x14ac:dyDescent="0.25">
      <c r="A2520" s="2" t="s">
        <v>65</v>
      </c>
      <c r="B2520" s="4">
        <v>50205020</v>
      </c>
      <c r="C2520" s="6">
        <v>30000</v>
      </c>
      <c r="D2520" s="6">
        <v>0</v>
      </c>
      <c r="E2520" s="6">
        <v>0</v>
      </c>
      <c r="F2520" s="6">
        <f t="shared" si="169"/>
        <v>30000</v>
      </c>
      <c r="G2520" s="6">
        <f t="shared" si="169"/>
        <v>0</v>
      </c>
    </row>
    <row r="2521" spans="1:7" x14ac:dyDescent="0.25">
      <c r="A2521" s="2" t="s">
        <v>156</v>
      </c>
      <c r="B2521" s="4">
        <v>50205040</v>
      </c>
      <c r="C2521" s="6">
        <v>50000</v>
      </c>
      <c r="D2521" s="6">
        <v>50000</v>
      </c>
      <c r="E2521" s="6">
        <v>0</v>
      </c>
      <c r="F2521" s="6">
        <f t="shared" si="169"/>
        <v>0</v>
      </c>
      <c r="G2521" s="6">
        <f t="shared" si="169"/>
        <v>50000</v>
      </c>
    </row>
    <row r="2522" spans="1:7" x14ac:dyDescent="0.25">
      <c r="A2522" s="2" t="s">
        <v>119</v>
      </c>
      <c r="B2522" s="4">
        <v>50206020</v>
      </c>
      <c r="C2522" s="6">
        <v>70000</v>
      </c>
      <c r="D2522" s="6">
        <v>70000</v>
      </c>
      <c r="E2522" s="6">
        <v>0</v>
      </c>
      <c r="F2522" s="6">
        <f t="shared" si="169"/>
        <v>0</v>
      </c>
      <c r="G2522" s="6">
        <f t="shared" si="169"/>
        <v>70000</v>
      </c>
    </row>
    <row r="2523" spans="1:7" x14ac:dyDescent="0.25">
      <c r="A2523" s="2" t="s">
        <v>66</v>
      </c>
      <c r="B2523" s="4">
        <v>50211990</v>
      </c>
      <c r="C2523" s="6">
        <v>30000</v>
      </c>
      <c r="D2523" s="6">
        <v>30000</v>
      </c>
      <c r="E2523" s="6">
        <v>3333.33</v>
      </c>
      <c r="F2523" s="6">
        <f t="shared" si="169"/>
        <v>0</v>
      </c>
      <c r="G2523" s="6">
        <f t="shared" si="169"/>
        <v>26666.67</v>
      </c>
    </row>
    <row r="2524" spans="1:7" x14ac:dyDescent="0.25">
      <c r="A2524" s="2" t="s">
        <v>67</v>
      </c>
      <c r="B2524" s="4">
        <v>50213050</v>
      </c>
      <c r="C2524" s="6">
        <v>80000</v>
      </c>
      <c r="D2524" s="6">
        <v>80000</v>
      </c>
      <c r="E2524" s="6">
        <v>0</v>
      </c>
      <c r="F2524" s="6">
        <f t="shared" si="169"/>
        <v>0</v>
      </c>
      <c r="G2524" s="6">
        <f t="shared" si="169"/>
        <v>80000</v>
      </c>
    </row>
    <row r="2525" spans="1:7" x14ac:dyDescent="0.25">
      <c r="A2525" s="2" t="s">
        <v>75</v>
      </c>
      <c r="B2525" s="4">
        <v>50299020</v>
      </c>
      <c r="C2525" s="6">
        <v>120000</v>
      </c>
      <c r="D2525" s="6">
        <v>120000</v>
      </c>
      <c r="E2525" s="6">
        <v>0</v>
      </c>
      <c r="F2525" s="6">
        <f t="shared" si="169"/>
        <v>0</v>
      </c>
      <c r="G2525" s="6">
        <f t="shared" si="169"/>
        <v>120000</v>
      </c>
    </row>
    <row r="2526" spans="1:7" x14ac:dyDescent="0.25">
      <c r="A2526" s="2" t="s">
        <v>76</v>
      </c>
      <c r="B2526" s="4">
        <v>50299030</v>
      </c>
      <c r="C2526" s="6">
        <v>100000</v>
      </c>
      <c r="D2526" s="6">
        <v>100000</v>
      </c>
      <c r="E2526" s="6">
        <v>0</v>
      </c>
      <c r="F2526" s="6">
        <f t="shared" si="169"/>
        <v>0</v>
      </c>
      <c r="G2526" s="6">
        <f t="shared" si="169"/>
        <v>100000</v>
      </c>
    </row>
    <row r="2527" spans="1:7" x14ac:dyDescent="0.25">
      <c r="A2527" s="2" t="s">
        <v>68</v>
      </c>
      <c r="B2527" s="4">
        <v>50299050</v>
      </c>
      <c r="C2527" s="6">
        <v>40000</v>
      </c>
      <c r="D2527" s="6">
        <v>40000</v>
      </c>
      <c r="E2527" s="6">
        <v>0</v>
      </c>
      <c r="F2527" s="6">
        <f t="shared" si="169"/>
        <v>0</v>
      </c>
      <c r="G2527" s="6">
        <f t="shared" si="169"/>
        <v>40000</v>
      </c>
    </row>
    <row r="2528" spans="1:7" x14ac:dyDescent="0.25">
      <c r="A2528" s="2" t="s">
        <v>77</v>
      </c>
      <c r="B2528" s="4">
        <v>50299080</v>
      </c>
      <c r="C2528" s="6">
        <v>50000</v>
      </c>
      <c r="D2528" s="6">
        <v>50000</v>
      </c>
      <c r="E2528" s="6">
        <v>0</v>
      </c>
      <c r="F2528" s="6">
        <f t="shared" si="169"/>
        <v>0</v>
      </c>
      <c r="G2528" s="6">
        <f t="shared" si="169"/>
        <v>50000</v>
      </c>
    </row>
    <row r="2529" spans="1:7" x14ac:dyDescent="0.25">
      <c r="B2529" s="4"/>
      <c r="C2529" s="1">
        <f>SUM(C2515:C2528)</f>
        <v>800000</v>
      </c>
      <c r="D2529" s="1">
        <f t="shared" ref="D2529:G2529" si="174">SUM(D2515:D2528)</f>
        <v>680000</v>
      </c>
      <c r="E2529" s="1">
        <f t="shared" si="174"/>
        <v>3333.33</v>
      </c>
      <c r="F2529" s="1">
        <f t="shared" si="174"/>
        <v>120000</v>
      </c>
      <c r="G2529" s="1">
        <f t="shared" si="174"/>
        <v>676666.66999999993</v>
      </c>
    </row>
    <row r="2530" spans="1:7" x14ac:dyDescent="0.25">
      <c r="B2530" s="4"/>
    </row>
    <row r="2531" spans="1:7" x14ac:dyDescent="0.25">
      <c r="A2531" s="3" t="s">
        <v>640</v>
      </c>
      <c r="B2531" s="4"/>
    </row>
    <row r="2532" spans="1:7" x14ac:dyDescent="0.25">
      <c r="A2532" s="2" t="s">
        <v>56</v>
      </c>
      <c r="B2532" s="4">
        <v>50201010</v>
      </c>
      <c r="C2532" s="6">
        <v>60000</v>
      </c>
      <c r="D2532" s="6">
        <v>60000</v>
      </c>
      <c r="E2532" s="6">
        <v>49555</v>
      </c>
      <c r="F2532" s="6">
        <f t="shared" si="169"/>
        <v>0</v>
      </c>
      <c r="G2532" s="6">
        <f t="shared" si="169"/>
        <v>10445</v>
      </c>
    </row>
    <row r="2533" spans="1:7" x14ac:dyDescent="0.25">
      <c r="A2533" s="2" t="s">
        <v>57</v>
      </c>
      <c r="B2533" s="4">
        <v>50202010</v>
      </c>
      <c r="C2533" s="6">
        <v>18000</v>
      </c>
      <c r="D2533" s="6">
        <v>18000</v>
      </c>
      <c r="E2533" s="6">
        <v>0</v>
      </c>
      <c r="F2533" s="6">
        <f t="shared" si="169"/>
        <v>0</v>
      </c>
      <c r="G2533" s="6">
        <f t="shared" si="169"/>
        <v>18000</v>
      </c>
    </row>
    <row r="2534" spans="1:7" x14ac:dyDescent="0.25">
      <c r="A2534" s="2" t="s">
        <v>58</v>
      </c>
      <c r="B2534" s="4">
        <v>50203010</v>
      </c>
      <c r="C2534" s="6">
        <v>5000</v>
      </c>
      <c r="D2534" s="6">
        <v>5000</v>
      </c>
      <c r="E2534" s="6">
        <v>4836</v>
      </c>
      <c r="F2534" s="6">
        <f t="shared" si="169"/>
        <v>0</v>
      </c>
      <c r="G2534" s="6">
        <f t="shared" si="169"/>
        <v>164</v>
      </c>
    </row>
    <row r="2535" spans="1:7" x14ac:dyDescent="0.25">
      <c r="A2535" s="2" t="s">
        <v>74</v>
      </c>
      <c r="B2535" s="4">
        <v>50203090</v>
      </c>
      <c r="C2535" s="6">
        <v>5000</v>
      </c>
      <c r="D2535" s="6">
        <v>5000</v>
      </c>
      <c r="E2535" s="6">
        <v>4860</v>
      </c>
      <c r="F2535" s="6">
        <f t="shared" si="169"/>
        <v>0</v>
      </c>
      <c r="G2535" s="6">
        <f t="shared" si="169"/>
        <v>140</v>
      </c>
    </row>
    <row r="2536" spans="1:7" x14ac:dyDescent="0.25">
      <c r="A2536" s="2" t="s">
        <v>406</v>
      </c>
      <c r="B2536" s="4">
        <v>50203100</v>
      </c>
      <c r="C2536" s="6">
        <v>148450</v>
      </c>
      <c r="D2536" s="6">
        <v>148450</v>
      </c>
      <c r="E2536" s="6">
        <v>90000</v>
      </c>
      <c r="F2536" s="6">
        <f t="shared" si="169"/>
        <v>0</v>
      </c>
      <c r="G2536" s="6">
        <f t="shared" si="169"/>
        <v>58450</v>
      </c>
    </row>
    <row r="2537" spans="1:7" x14ac:dyDescent="0.25">
      <c r="A2537" s="2" t="s">
        <v>113</v>
      </c>
      <c r="B2537" s="4">
        <v>50203220</v>
      </c>
      <c r="C2537" s="6">
        <v>15500</v>
      </c>
      <c r="D2537" s="6">
        <v>15500</v>
      </c>
      <c r="E2537" s="6">
        <v>0</v>
      </c>
      <c r="F2537" s="6">
        <f t="shared" si="169"/>
        <v>0</v>
      </c>
      <c r="G2537" s="6">
        <f t="shared" si="169"/>
        <v>15500</v>
      </c>
    </row>
    <row r="2538" spans="1:7" x14ac:dyDescent="0.25">
      <c r="A2538" s="2" t="s">
        <v>62</v>
      </c>
      <c r="B2538" s="4">
        <v>50203990</v>
      </c>
      <c r="C2538" s="6">
        <v>25050</v>
      </c>
      <c r="D2538" s="6">
        <v>25050</v>
      </c>
      <c r="E2538" s="6">
        <v>10746</v>
      </c>
      <c r="F2538" s="6">
        <f t="shared" si="169"/>
        <v>0</v>
      </c>
      <c r="G2538" s="6">
        <f t="shared" si="169"/>
        <v>14304</v>
      </c>
    </row>
    <row r="2539" spans="1:7" x14ac:dyDescent="0.25">
      <c r="A2539" s="2" t="s">
        <v>42</v>
      </c>
      <c r="B2539" s="4">
        <v>50212990</v>
      </c>
      <c r="C2539" s="6">
        <v>1550000</v>
      </c>
      <c r="D2539" s="6">
        <v>1550000</v>
      </c>
      <c r="E2539" s="6">
        <v>566154.78</v>
      </c>
      <c r="F2539" s="6">
        <f t="shared" si="169"/>
        <v>0</v>
      </c>
      <c r="G2539" s="6">
        <f t="shared" si="169"/>
        <v>983845.22</v>
      </c>
    </row>
    <row r="2540" spans="1:7" x14ac:dyDescent="0.25">
      <c r="A2540" s="2" t="s">
        <v>409</v>
      </c>
      <c r="B2540" s="4">
        <v>50213030</v>
      </c>
      <c r="C2540" s="6">
        <v>40000</v>
      </c>
      <c r="D2540" s="6">
        <v>40000</v>
      </c>
      <c r="E2540" s="6">
        <v>33465</v>
      </c>
      <c r="F2540" s="6">
        <f t="shared" si="169"/>
        <v>0</v>
      </c>
      <c r="G2540" s="6">
        <f t="shared" si="169"/>
        <v>6535</v>
      </c>
    </row>
    <row r="2541" spans="1:7" x14ac:dyDescent="0.25">
      <c r="A2541" s="2" t="s">
        <v>75</v>
      </c>
      <c r="B2541" s="4">
        <v>50299020</v>
      </c>
      <c r="C2541" s="6">
        <v>20000</v>
      </c>
      <c r="D2541" s="6">
        <v>20000</v>
      </c>
      <c r="E2541" s="6">
        <v>17574</v>
      </c>
      <c r="F2541" s="6">
        <f t="shared" ref="F2541:G2619" si="175">C2541-D2541</f>
        <v>0</v>
      </c>
      <c r="G2541" s="6">
        <f t="shared" si="175"/>
        <v>2426</v>
      </c>
    </row>
    <row r="2542" spans="1:7" x14ac:dyDescent="0.25">
      <c r="A2542" s="2" t="s">
        <v>76</v>
      </c>
      <c r="B2542" s="4">
        <v>50299030</v>
      </c>
      <c r="C2542" s="6">
        <v>113000</v>
      </c>
      <c r="D2542" s="6">
        <v>113000</v>
      </c>
      <c r="E2542" s="6">
        <v>76780</v>
      </c>
      <c r="F2542" s="6">
        <f t="shared" si="175"/>
        <v>0</v>
      </c>
      <c r="G2542" s="6">
        <f t="shared" si="175"/>
        <v>36220</v>
      </c>
    </row>
    <row r="2543" spans="1:7" x14ac:dyDescent="0.25">
      <c r="B2543" s="4"/>
      <c r="C2543" s="1">
        <f>SUM(C2532:C2542)</f>
        <v>2000000</v>
      </c>
      <c r="D2543" s="1">
        <f t="shared" ref="D2543:G2543" si="176">SUM(D2532:D2542)</f>
        <v>2000000</v>
      </c>
      <c r="E2543" s="1">
        <f t="shared" si="176"/>
        <v>853970.78</v>
      </c>
      <c r="F2543" s="1">
        <f t="shared" si="176"/>
        <v>0</v>
      </c>
      <c r="G2543" s="1">
        <f t="shared" si="176"/>
        <v>1146029.22</v>
      </c>
    </row>
    <row r="2544" spans="1:7" x14ac:dyDescent="0.25">
      <c r="B2544" s="4"/>
    </row>
    <row r="2545" spans="1:7" x14ac:dyDescent="0.25">
      <c r="A2545" s="3" t="s">
        <v>641</v>
      </c>
      <c r="B2545" s="4"/>
    </row>
    <row r="2546" spans="1:7" x14ac:dyDescent="0.25">
      <c r="A2546" s="2" t="s">
        <v>56</v>
      </c>
      <c r="B2546" s="4">
        <v>50201010</v>
      </c>
      <c r="C2546" s="6">
        <v>50000</v>
      </c>
      <c r="D2546" s="6">
        <v>50000</v>
      </c>
      <c r="E2546" s="6">
        <v>33151</v>
      </c>
      <c r="F2546" s="6">
        <f t="shared" si="175"/>
        <v>0</v>
      </c>
      <c r="G2546" s="6">
        <f t="shared" si="175"/>
        <v>16849</v>
      </c>
    </row>
    <row r="2547" spans="1:7" x14ac:dyDescent="0.25">
      <c r="A2547" s="2" t="s">
        <v>57</v>
      </c>
      <c r="B2547" s="4">
        <v>50202010</v>
      </c>
      <c r="C2547" s="6">
        <v>80000</v>
      </c>
      <c r="D2547" s="6">
        <v>80000</v>
      </c>
      <c r="E2547" s="6">
        <v>13385</v>
      </c>
      <c r="F2547" s="6">
        <f t="shared" si="175"/>
        <v>0</v>
      </c>
      <c r="G2547" s="6">
        <f t="shared" si="175"/>
        <v>66615</v>
      </c>
    </row>
    <row r="2548" spans="1:7" x14ac:dyDescent="0.25">
      <c r="A2548" s="2" t="s">
        <v>58</v>
      </c>
      <c r="B2548" s="4">
        <v>50203010</v>
      </c>
      <c r="C2548" s="6">
        <v>20000</v>
      </c>
      <c r="D2548" s="6">
        <v>20000</v>
      </c>
      <c r="E2548" s="6">
        <v>2632</v>
      </c>
      <c r="F2548" s="6">
        <f t="shared" si="175"/>
        <v>0</v>
      </c>
      <c r="G2548" s="6">
        <f t="shared" si="175"/>
        <v>17368</v>
      </c>
    </row>
    <row r="2549" spans="1:7" x14ac:dyDescent="0.25">
      <c r="A2549" s="2" t="s">
        <v>62</v>
      </c>
      <c r="B2549" s="4">
        <v>50203990</v>
      </c>
      <c r="C2549" s="6">
        <v>100000</v>
      </c>
      <c r="D2549" s="6">
        <v>100000</v>
      </c>
      <c r="E2549" s="6">
        <v>61001.25</v>
      </c>
      <c r="F2549" s="6">
        <f t="shared" si="175"/>
        <v>0</v>
      </c>
      <c r="G2549" s="6">
        <f t="shared" si="175"/>
        <v>38998.75</v>
      </c>
    </row>
    <row r="2550" spans="1:7" x14ac:dyDescent="0.25">
      <c r="A2550" s="2" t="s">
        <v>159</v>
      </c>
      <c r="B2550" s="4">
        <v>50204020</v>
      </c>
      <c r="C2550" s="6">
        <v>60000</v>
      </c>
      <c r="D2550" s="6">
        <v>60000</v>
      </c>
      <c r="E2550" s="6">
        <v>23671.13</v>
      </c>
      <c r="F2550" s="6">
        <f t="shared" si="175"/>
        <v>0</v>
      </c>
      <c r="G2550" s="6">
        <f t="shared" si="175"/>
        <v>36328.869999999995</v>
      </c>
    </row>
    <row r="2551" spans="1:7" x14ac:dyDescent="0.25">
      <c r="A2551" s="2" t="s">
        <v>66</v>
      </c>
      <c r="B2551" s="4">
        <v>50211990</v>
      </c>
      <c r="C2551" s="6">
        <v>50000</v>
      </c>
      <c r="D2551" s="6">
        <v>50000</v>
      </c>
      <c r="E2551" s="6">
        <v>9600</v>
      </c>
      <c r="F2551" s="6">
        <f t="shared" si="175"/>
        <v>0</v>
      </c>
      <c r="G2551" s="6">
        <f t="shared" si="175"/>
        <v>40400</v>
      </c>
    </row>
    <row r="2552" spans="1:7" x14ac:dyDescent="0.25">
      <c r="A2552" s="2" t="s">
        <v>42</v>
      </c>
      <c r="B2552" s="4">
        <v>50212990</v>
      </c>
      <c r="C2552" s="6">
        <v>1250000</v>
      </c>
      <c r="D2552" s="6">
        <v>800000</v>
      </c>
      <c r="E2552" s="6">
        <v>511115.48</v>
      </c>
      <c r="F2552" s="6">
        <f t="shared" si="175"/>
        <v>450000</v>
      </c>
      <c r="G2552" s="6">
        <f t="shared" si="175"/>
        <v>288884.52</v>
      </c>
    </row>
    <row r="2553" spans="1:7" x14ac:dyDescent="0.25">
      <c r="A2553" s="2" t="s">
        <v>409</v>
      </c>
      <c r="B2553" s="4">
        <v>50213030</v>
      </c>
      <c r="C2553" s="6">
        <v>50000</v>
      </c>
      <c r="D2553" s="6">
        <v>50000</v>
      </c>
      <c r="E2553" s="6">
        <v>49050</v>
      </c>
      <c r="F2553" s="6">
        <f t="shared" si="175"/>
        <v>0</v>
      </c>
      <c r="G2553" s="6">
        <f t="shared" si="175"/>
        <v>950</v>
      </c>
    </row>
    <row r="2554" spans="1:7" x14ac:dyDescent="0.25">
      <c r="A2554" s="2" t="s">
        <v>67</v>
      </c>
      <c r="B2554" s="4">
        <v>50213050</v>
      </c>
      <c r="C2554" s="6">
        <v>50000</v>
      </c>
      <c r="D2554" s="6">
        <v>50000</v>
      </c>
      <c r="E2554" s="6">
        <v>5330</v>
      </c>
      <c r="F2554" s="6">
        <f t="shared" si="175"/>
        <v>0</v>
      </c>
      <c r="G2554" s="6">
        <f t="shared" si="175"/>
        <v>44670</v>
      </c>
    </row>
    <row r="2555" spans="1:7" x14ac:dyDescent="0.25">
      <c r="A2555" s="2" t="s">
        <v>75</v>
      </c>
      <c r="B2555" s="4">
        <v>50299020</v>
      </c>
      <c r="C2555" s="6">
        <v>10000</v>
      </c>
      <c r="D2555" s="6">
        <v>10000</v>
      </c>
      <c r="E2555" s="6">
        <v>8787</v>
      </c>
      <c r="F2555" s="6">
        <f t="shared" si="175"/>
        <v>0</v>
      </c>
      <c r="G2555" s="6">
        <f t="shared" si="175"/>
        <v>1213</v>
      </c>
    </row>
    <row r="2556" spans="1:7" x14ac:dyDescent="0.25">
      <c r="A2556" s="2" t="s">
        <v>76</v>
      </c>
      <c r="B2556" s="4">
        <v>50299030</v>
      </c>
      <c r="C2556" s="6">
        <v>80000</v>
      </c>
      <c r="D2556" s="6">
        <v>80000</v>
      </c>
      <c r="E2556" s="6">
        <v>56500</v>
      </c>
      <c r="F2556" s="6">
        <f t="shared" si="175"/>
        <v>0</v>
      </c>
      <c r="G2556" s="6">
        <f t="shared" si="175"/>
        <v>23500</v>
      </c>
    </row>
    <row r="2557" spans="1:7" x14ac:dyDescent="0.25">
      <c r="A2557" s="2" t="s">
        <v>77</v>
      </c>
      <c r="B2557" s="4">
        <v>50299080</v>
      </c>
      <c r="C2557" s="6">
        <v>650000</v>
      </c>
      <c r="D2557" s="6">
        <v>650000</v>
      </c>
      <c r="E2557" s="6">
        <v>539020</v>
      </c>
      <c r="F2557" s="6">
        <f t="shared" si="175"/>
        <v>0</v>
      </c>
      <c r="G2557" s="6">
        <f t="shared" si="175"/>
        <v>110980</v>
      </c>
    </row>
    <row r="2558" spans="1:7" x14ac:dyDescent="0.25">
      <c r="B2558" s="4"/>
      <c r="C2558" s="1">
        <f>SUM(C2546:C2557)</f>
        <v>2450000</v>
      </c>
      <c r="D2558" s="1">
        <f t="shared" ref="D2558:G2558" si="177">SUM(D2546:D2557)</f>
        <v>2000000</v>
      </c>
      <c r="E2558" s="1">
        <f t="shared" si="177"/>
        <v>1313242.8599999999</v>
      </c>
      <c r="F2558" s="1">
        <f t="shared" si="177"/>
        <v>450000</v>
      </c>
      <c r="G2558" s="1">
        <f t="shared" si="177"/>
        <v>686757.14</v>
      </c>
    </row>
    <row r="2559" spans="1:7" x14ac:dyDescent="0.25">
      <c r="B2559" s="4"/>
    </row>
    <row r="2560" spans="1:7" x14ac:dyDescent="0.25">
      <c r="A2560" s="3" t="s">
        <v>642</v>
      </c>
      <c r="B2560" s="4"/>
    </row>
    <row r="2561" spans="1:7" x14ac:dyDescent="0.25">
      <c r="A2561" s="2" t="s">
        <v>56</v>
      </c>
      <c r="B2561" s="4">
        <v>50201010</v>
      </c>
      <c r="C2561" s="6">
        <v>90000</v>
      </c>
      <c r="D2561" s="6">
        <v>90000</v>
      </c>
      <c r="E2561" s="6">
        <v>28375</v>
      </c>
      <c r="F2561" s="6">
        <f t="shared" si="175"/>
        <v>0</v>
      </c>
      <c r="G2561" s="6">
        <f t="shared" si="175"/>
        <v>61625</v>
      </c>
    </row>
    <row r="2562" spans="1:7" x14ac:dyDescent="0.25">
      <c r="A2562" s="2" t="s">
        <v>57</v>
      </c>
      <c r="B2562" s="4">
        <v>50202010</v>
      </c>
      <c r="C2562" s="6">
        <v>80000</v>
      </c>
      <c r="D2562" s="6">
        <v>80000</v>
      </c>
      <c r="E2562" s="6">
        <v>51938</v>
      </c>
      <c r="F2562" s="6">
        <f t="shared" si="175"/>
        <v>0</v>
      </c>
      <c r="G2562" s="6">
        <f t="shared" si="175"/>
        <v>28062</v>
      </c>
    </row>
    <row r="2563" spans="1:7" x14ac:dyDescent="0.25">
      <c r="A2563" s="2" t="s">
        <v>406</v>
      </c>
      <c r="B2563" s="4">
        <v>50203100</v>
      </c>
      <c r="C2563" s="6">
        <v>334400</v>
      </c>
      <c r="D2563" s="6">
        <v>334400</v>
      </c>
      <c r="E2563" s="6">
        <v>298096</v>
      </c>
      <c r="F2563" s="6">
        <f t="shared" si="175"/>
        <v>0</v>
      </c>
      <c r="G2563" s="6">
        <f t="shared" si="175"/>
        <v>36304</v>
      </c>
    </row>
    <row r="2564" spans="1:7" x14ac:dyDescent="0.25">
      <c r="A2564" s="2" t="s">
        <v>61</v>
      </c>
      <c r="B2564" s="4">
        <v>50203210</v>
      </c>
      <c r="C2564" s="6">
        <v>14000</v>
      </c>
      <c r="D2564" s="6">
        <v>14000</v>
      </c>
      <c r="E2564" s="6">
        <v>0</v>
      </c>
      <c r="F2564" s="6">
        <f t="shared" si="175"/>
        <v>0</v>
      </c>
      <c r="G2564" s="6">
        <f t="shared" si="175"/>
        <v>14000</v>
      </c>
    </row>
    <row r="2565" spans="1:7" x14ac:dyDescent="0.25">
      <c r="A2565" s="2" t="s">
        <v>62</v>
      </c>
      <c r="B2565" s="4">
        <v>50203990</v>
      </c>
      <c r="C2565" s="6">
        <v>335600</v>
      </c>
      <c r="D2565" s="6">
        <v>335600</v>
      </c>
      <c r="E2565" s="6">
        <v>283052</v>
      </c>
      <c r="F2565" s="6">
        <f t="shared" si="175"/>
        <v>0</v>
      </c>
      <c r="G2565" s="6">
        <f t="shared" si="175"/>
        <v>52548</v>
      </c>
    </row>
    <row r="2566" spans="1:7" x14ac:dyDescent="0.25">
      <c r="A2566" s="2" t="s">
        <v>409</v>
      </c>
      <c r="B2566" s="4">
        <v>50213030</v>
      </c>
      <c r="C2566" s="6">
        <v>85000</v>
      </c>
      <c r="D2566" s="6">
        <v>85000</v>
      </c>
      <c r="E2566" s="6">
        <v>74900</v>
      </c>
      <c r="F2566" s="6">
        <f t="shared" si="175"/>
        <v>0</v>
      </c>
      <c r="G2566" s="6">
        <f t="shared" si="175"/>
        <v>10100</v>
      </c>
    </row>
    <row r="2567" spans="1:7" x14ac:dyDescent="0.25">
      <c r="A2567" s="2" t="s">
        <v>76</v>
      </c>
      <c r="B2567" s="4">
        <v>50299030</v>
      </c>
      <c r="C2567" s="6">
        <v>186000</v>
      </c>
      <c r="D2567" s="6">
        <v>186000</v>
      </c>
      <c r="E2567" s="6">
        <v>178240</v>
      </c>
      <c r="F2567" s="6">
        <f t="shared" si="175"/>
        <v>0</v>
      </c>
      <c r="G2567" s="6">
        <f t="shared" si="175"/>
        <v>7760</v>
      </c>
    </row>
    <row r="2568" spans="1:7" x14ac:dyDescent="0.25">
      <c r="B2568" s="4"/>
      <c r="C2568" s="1">
        <f>SUM(C2561:C2567)</f>
        <v>1125000</v>
      </c>
      <c r="D2568" s="1">
        <f t="shared" ref="D2568:G2568" si="178">SUM(D2561:D2567)</f>
        <v>1125000</v>
      </c>
      <c r="E2568" s="1">
        <f t="shared" si="178"/>
        <v>914601</v>
      </c>
      <c r="F2568" s="1">
        <f t="shared" si="178"/>
        <v>0</v>
      </c>
      <c r="G2568" s="1">
        <f t="shared" si="178"/>
        <v>210399</v>
      </c>
    </row>
    <row r="2569" spans="1:7" x14ac:dyDescent="0.25">
      <c r="B2569" s="4"/>
    </row>
    <row r="2570" spans="1:7" x14ac:dyDescent="0.25">
      <c r="A2570" s="3" t="s">
        <v>643</v>
      </c>
      <c r="B2570" s="4"/>
    </row>
    <row r="2571" spans="1:7" x14ac:dyDescent="0.25">
      <c r="A2571" s="2" t="s">
        <v>56</v>
      </c>
      <c r="B2571" s="4">
        <v>50201010</v>
      </c>
      <c r="C2571" s="6">
        <v>50000</v>
      </c>
      <c r="D2571" s="6">
        <v>50000</v>
      </c>
      <c r="E2571" s="6">
        <v>38340</v>
      </c>
      <c r="F2571" s="6">
        <f t="shared" si="175"/>
        <v>0</v>
      </c>
      <c r="G2571" s="6">
        <f t="shared" si="175"/>
        <v>11660</v>
      </c>
    </row>
    <row r="2572" spans="1:7" x14ac:dyDescent="0.25">
      <c r="A2572" s="2" t="s">
        <v>57</v>
      </c>
      <c r="B2572" s="4">
        <v>50202010</v>
      </c>
      <c r="C2572" s="6">
        <v>80000</v>
      </c>
      <c r="D2572" s="6">
        <v>80000</v>
      </c>
      <c r="E2572" s="6">
        <v>0</v>
      </c>
      <c r="F2572" s="6">
        <f t="shared" si="175"/>
        <v>0</v>
      </c>
      <c r="G2572" s="6">
        <f t="shared" si="175"/>
        <v>80000</v>
      </c>
    </row>
    <row r="2573" spans="1:7" x14ac:dyDescent="0.25">
      <c r="A2573" s="2" t="s">
        <v>58</v>
      </c>
      <c r="B2573" s="4">
        <v>50203010</v>
      </c>
      <c r="C2573" s="6">
        <v>15000</v>
      </c>
      <c r="D2573" s="6">
        <v>15000</v>
      </c>
      <c r="E2573" s="6">
        <v>13050</v>
      </c>
      <c r="F2573" s="6">
        <f t="shared" si="175"/>
        <v>0</v>
      </c>
      <c r="G2573" s="6">
        <f t="shared" si="175"/>
        <v>1950</v>
      </c>
    </row>
    <row r="2574" spans="1:7" x14ac:dyDescent="0.25">
      <c r="A2574" s="2" t="s">
        <v>406</v>
      </c>
      <c r="B2574" s="4">
        <v>50203100</v>
      </c>
      <c r="C2574" s="6">
        <v>662500</v>
      </c>
      <c r="D2574" s="6">
        <v>662500</v>
      </c>
      <c r="E2574" s="6">
        <v>606796</v>
      </c>
      <c r="F2574" s="6">
        <f t="shared" si="175"/>
        <v>0</v>
      </c>
      <c r="G2574" s="6">
        <f t="shared" si="175"/>
        <v>55704</v>
      </c>
    </row>
    <row r="2575" spans="1:7" x14ac:dyDescent="0.25">
      <c r="A2575" s="2" t="s">
        <v>62</v>
      </c>
      <c r="B2575" s="4">
        <v>50203990</v>
      </c>
      <c r="C2575" s="6">
        <v>307500</v>
      </c>
      <c r="D2575" s="6">
        <v>307500</v>
      </c>
      <c r="E2575" s="6">
        <v>292183</v>
      </c>
      <c r="F2575" s="6">
        <f t="shared" si="175"/>
        <v>0</v>
      </c>
      <c r="G2575" s="6">
        <f t="shared" si="175"/>
        <v>15317</v>
      </c>
    </row>
    <row r="2576" spans="1:7" x14ac:dyDescent="0.25">
      <c r="A2576" s="2" t="s">
        <v>42</v>
      </c>
      <c r="B2576" s="4">
        <v>50212990</v>
      </c>
      <c r="C2576" s="6">
        <v>250000</v>
      </c>
      <c r="D2576" s="6">
        <v>250000</v>
      </c>
      <c r="E2576" s="6">
        <v>88652.64</v>
      </c>
      <c r="F2576" s="6">
        <f t="shared" si="175"/>
        <v>0</v>
      </c>
      <c r="G2576" s="6">
        <f t="shared" si="175"/>
        <v>161347.35999999999</v>
      </c>
    </row>
    <row r="2577" spans="1:7" x14ac:dyDescent="0.25">
      <c r="A2577" s="2" t="s">
        <v>75</v>
      </c>
      <c r="B2577" s="4">
        <v>50299020</v>
      </c>
      <c r="C2577" s="6">
        <v>10000</v>
      </c>
      <c r="D2577" s="6">
        <v>10000</v>
      </c>
      <c r="E2577" s="6">
        <v>8787</v>
      </c>
      <c r="F2577" s="6">
        <f t="shared" si="175"/>
        <v>0</v>
      </c>
      <c r="G2577" s="6">
        <f t="shared" si="175"/>
        <v>1213</v>
      </c>
    </row>
    <row r="2578" spans="1:7" x14ac:dyDescent="0.25">
      <c r="A2578" s="2" t="s">
        <v>76</v>
      </c>
      <c r="B2578" s="4">
        <v>50299030</v>
      </c>
      <c r="C2578" s="6">
        <v>425000</v>
      </c>
      <c r="D2578" s="6">
        <v>425000</v>
      </c>
      <c r="E2578" s="6">
        <v>349706</v>
      </c>
      <c r="F2578" s="6">
        <f t="shared" si="175"/>
        <v>0</v>
      </c>
      <c r="G2578" s="6">
        <f t="shared" si="175"/>
        <v>75294</v>
      </c>
    </row>
    <row r="2579" spans="1:7" x14ac:dyDescent="0.25">
      <c r="B2579" s="4"/>
      <c r="C2579" s="1">
        <f>SUM(C2571:C2578)</f>
        <v>1800000</v>
      </c>
      <c r="D2579" s="1">
        <f t="shared" ref="D2579:G2579" si="179">SUM(D2571:D2578)</f>
        <v>1800000</v>
      </c>
      <c r="E2579" s="1">
        <f t="shared" si="179"/>
        <v>1397514.6400000001</v>
      </c>
      <c r="F2579" s="1">
        <f t="shared" si="179"/>
        <v>0</v>
      </c>
      <c r="G2579" s="1">
        <f t="shared" si="179"/>
        <v>402485.36</v>
      </c>
    </row>
    <row r="2580" spans="1:7" x14ac:dyDescent="0.25">
      <c r="B2580" s="4"/>
    </row>
    <row r="2581" spans="1:7" s="3" customFormat="1" x14ac:dyDescent="0.25">
      <c r="A2581" s="3" t="s">
        <v>644</v>
      </c>
      <c r="B2581" s="5" t="s">
        <v>10</v>
      </c>
      <c r="C2581" s="1">
        <v>4819750</v>
      </c>
      <c r="D2581" s="1">
        <v>4819750</v>
      </c>
      <c r="E2581" s="1">
        <v>0</v>
      </c>
      <c r="F2581" s="1">
        <f t="shared" si="175"/>
        <v>0</v>
      </c>
      <c r="G2581" s="1">
        <f t="shared" si="175"/>
        <v>4819750</v>
      </c>
    </row>
    <row r="2582" spans="1:7" x14ac:dyDescent="0.25">
      <c r="A2582" s="2" t="s">
        <v>74</v>
      </c>
      <c r="B2582" s="4">
        <v>50203090</v>
      </c>
      <c r="C2582" s="6">
        <v>4819750</v>
      </c>
      <c r="D2582" s="6">
        <v>4819750</v>
      </c>
      <c r="E2582" s="6">
        <v>0</v>
      </c>
      <c r="F2582" s="6">
        <f t="shared" si="175"/>
        <v>0</v>
      </c>
      <c r="G2582" s="6">
        <f t="shared" si="175"/>
        <v>4819750</v>
      </c>
    </row>
    <row r="2583" spans="1:7" x14ac:dyDescent="0.25">
      <c r="B2583" s="4"/>
    </row>
    <row r="2584" spans="1:7" s="3" customFormat="1" x14ac:dyDescent="0.25">
      <c r="A2584" s="3" t="s">
        <v>645</v>
      </c>
      <c r="B2584" s="5" t="s">
        <v>10</v>
      </c>
      <c r="C2584" s="1">
        <v>1500000</v>
      </c>
      <c r="D2584" s="1">
        <v>1500000</v>
      </c>
      <c r="E2584" s="1">
        <v>204999</v>
      </c>
      <c r="F2584" s="1">
        <f t="shared" si="175"/>
        <v>0</v>
      </c>
      <c r="G2584" s="1">
        <f t="shared" si="175"/>
        <v>1295001</v>
      </c>
    </row>
    <row r="2585" spans="1:7" x14ac:dyDescent="0.25">
      <c r="A2585" s="2" t="s">
        <v>74</v>
      </c>
      <c r="B2585" s="4">
        <v>50203090</v>
      </c>
      <c r="C2585" s="6">
        <v>1500000</v>
      </c>
      <c r="D2585" s="6">
        <v>1500000</v>
      </c>
      <c r="E2585" s="6">
        <v>204999</v>
      </c>
      <c r="F2585" s="6">
        <f t="shared" si="175"/>
        <v>0</v>
      </c>
      <c r="G2585" s="6">
        <f t="shared" si="175"/>
        <v>1295001</v>
      </c>
    </row>
    <row r="2586" spans="1:7" x14ac:dyDescent="0.25">
      <c r="B2586" s="4"/>
    </row>
    <row r="2587" spans="1:7" s="3" customFormat="1" x14ac:dyDescent="0.25">
      <c r="A2587" s="3" t="s">
        <v>646</v>
      </c>
      <c r="B2587" s="5" t="s">
        <v>10</v>
      </c>
      <c r="C2587" s="1">
        <v>500000</v>
      </c>
      <c r="D2587" s="1">
        <v>405000</v>
      </c>
      <c r="E2587" s="1">
        <v>219827.75</v>
      </c>
      <c r="F2587" s="1">
        <f t="shared" si="175"/>
        <v>95000</v>
      </c>
      <c r="G2587" s="1">
        <f t="shared" si="175"/>
        <v>185172.25</v>
      </c>
    </row>
    <row r="2588" spans="1:7" x14ac:dyDescent="0.25">
      <c r="A2588" s="2" t="s">
        <v>56</v>
      </c>
      <c r="B2588" s="4">
        <v>50201010</v>
      </c>
      <c r="C2588" s="6">
        <v>20000</v>
      </c>
      <c r="D2588" s="6">
        <v>10000</v>
      </c>
      <c r="E2588" s="6">
        <v>940</v>
      </c>
      <c r="F2588" s="6">
        <f t="shared" si="175"/>
        <v>10000</v>
      </c>
      <c r="G2588" s="6">
        <f t="shared" si="175"/>
        <v>9060</v>
      </c>
    </row>
    <row r="2589" spans="1:7" x14ac:dyDescent="0.25">
      <c r="A2589" s="2" t="s">
        <v>57</v>
      </c>
      <c r="B2589" s="4">
        <v>50202010</v>
      </c>
      <c r="C2589" s="6">
        <v>85000</v>
      </c>
      <c r="D2589" s="6">
        <v>0</v>
      </c>
      <c r="E2589" s="6">
        <v>0</v>
      </c>
      <c r="F2589" s="6">
        <f t="shared" si="175"/>
        <v>85000</v>
      </c>
      <c r="G2589" s="6">
        <f t="shared" si="175"/>
        <v>0</v>
      </c>
    </row>
    <row r="2590" spans="1:7" x14ac:dyDescent="0.25">
      <c r="A2590" s="2" t="s">
        <v>58</v>
      </c>
      <c r="B2590" s="4">
        <v>50203010</v>
      </c>
      <c r="C2590" s="6">
        <v>15000</v>
      </c>
      <c r="D2590" s="6">
        <v>15000</v>
      </c>
      <c r="E2590" s="6">
        <v>14431</v>
      </c>
      <c r="F2590" s="6">
        <f t="shared" si="175"/>
        <v>0</v>
      </c>
      <c r="G2590" s="6">
        <f t="shared" si="175"/>
        <v>569</v>
      </c>
    </row>
    <row r="2591" spans="1:7" x14ac:dyDescent="0.25">
      <c r="A2591" s="2" t="s">
        <v>365</v>
      </c>
      <c r="B2591" s="4">
        <v>50203070</v>
      </c>
      <c r="C2591" s="6">
        <v>140000</v>
      </c>
      <c r="D2591" s="6">
        <v>140000</v>
      </c>
      <c r="E2591" s="6">
        <v>27076</v>
      </c>
      <c r="F2591" s="6">
        <f t="shared" si="175"/>
        <v>0</v>
      </c>
      <c r="G2591" s="6">
        <f t="shared" si="175"/>
        <v>112924</v>
      </c>
    </row>
    <row r="2592" spans="1:7" x14ac:dyDescent="0.25">
      <c r="A2592" s="2" t="s">
        <v>366</v>
      </c>
      <c r="B2592" s="4">
        <v>50203080</v>
      </c>
      <c r="C2592" s="6">
        <v>105000</v>
      </c>
      <c r="D2592" s="6">
        <v>105000</v>
      </c>
      <c r="E2592" s="6">
        <v>103662.5</v>
      </c>
      <c r="F2592" s="6">
        <f t="shared" si="175"/>
        <v>0</v>
      </c>
      <c r="G2592" s="6">
        <f t="shared" si="175"/>
        <v>1337.5</v>
      </c>
    </row>
    <row r="2593" spans="1:7" x14ac:dyDescent="0.25">
      <c r="A2593" s="2" t="s">
        <v>62</v>
      </c>
      <c r="B2593" s="4">
        <v>50203990</v>
      </c>
      <c r="C2593" s="6">
        <v>20000</v>
      </c>
      <c r="D2593" s="6">
        <v>20000</v>
      </c>
      <c r="E2593" s="6">
        <v>19756.25</v>
      </c>
      <c r="F2593" s="6">
        <f t="shared" si="175"/>
        <v>0</v>
      </c>
      <c r="G2593" s="6">
        <f t="shared" si="175"/>
        <v>243.75</v>
      </c>
    </row>
    <row r="2594" spans="1:7" x14ac:dyDescent="0.25">
      <c r="A2594" s="2" t="s">
        <v>370</v>
      </c>
      <c r="B2594" s="4">
        <v>50216010</v>
      </c>
      <c r="C2594" s="6">
        <v>7000</v>
      </c>
      <c r="D2594" s="6">
        <v>7000</v>
      </c>
      <c r="E2594" s="6">
        <v>0</v>
      </c>
      <c r="F2594" s="6">
        <f t="shared" si="175"/>
        <v>0</v>
      </c>
      <c r="G2594" s="6">
        <f t="shared" si="175"/>
        <v>7000</v>
      </c>
    </row>
    <row r="2595" spans="1:7" x14ac:dyDescent="0.25">
      <c r="A2595" s="2" t="s">
        <v>76</v>
      </c>
      <c r="B2595" s="4">
        <v>50299030</v>
      </c>
      <c r="C2595" s="6">
        <v>108000</v>
      </c>
      <c r="D2595" s="6">
        <v>108000</v>
      </c>
      <c r="E2595" s="6">
        <v>53962</v>
      </c>
      <c r="F2595" s="6">
        <f t="shared" si="175"/>
        <v>0</v>
      </c>
      <c r="G2595" s="6">
        <f t="shared" si="175"/>
        <v>54038</v>
      </c>
    </row>
    <row r="2596" spans="1:7" x14ac:dyDescent="0.25">
      <c r="B2596" s="4"/>
    </row>
    <row r="2597" spans="1:7" s="3" customFormat="1" x14ac:dyDescent="0.25">
      <c r="A2597" s="3" t="s">
        <v>647</v>
      </c>
      <c r="B2597" s="5"/>
      <c r="C2597" s="1"/>
      <c r="D2597" s="1"/>
      <c r="E2597" s="1"/>
      <c r="F2597" s="1"/>
      <c r="G2597" s="1"/>
    </row>
    <row r="2598" spans="1:7" x14ac:dyDescent="0.25">
      <c r="A2598" s="2" t="s">
        <v>56</v>
      </c>
      <c r="B2598" s="4">
        <v>50201010</v>
      </c>
      <c r="C2598" s="6">
        <v>20000</v>
      </c>
      <c r="D2598" s="6">
        <v>20000</v>
      </c>
      <c r="E2598" s="6">
        <v>0</v>
      </c>
      <c r="F2598" s="6">
        <f t="shared" si="175"/>
        <v>0</v>
      </c>
      <c r="G2598" s="6">
        <f t="shared" si="175"/>
        <v>20000</v>
      </c>
    </row>
    <row r="2599" spans="1:7" x14ac:dyDescent="0.25">
      <c r="A2599" s="2" t="s">
        <v>57</v>
      </c>
      <c r="B2599" s="4">
        <v>50202010</v>
      </c>
      <c r="C2599" s="6">
        <v>40000</v>
      </c>
      <c r="D2599" s="6">
        <v>40000</v>
      </c>
      <c r="E2599" s="6">
        <v>0</v>
      </c>
      <c r="F2599" s="6">
        <f t="shared" si="175"/>
        <v>0</v>
      </c>
      <c r="G2599" s="6">
        <f t="shared" si="175"/>
        <v>40000</v>
      </c>
    </row>
    <row r="2600" spans="1:7" x14ac:dyDescent="0.25">
      <c r="A2600" s="2" t="s">
        <v>58</v>
      </c>
      <c r="B2600" s="4">
        <v>50203010</v>
      </c>
      <c r="C2600" s="6">
        <v>45000</v>
      </c>
      <c r="D2600" s="6">
        <v>45000</v>
      </c>
      <c r="E2600" s="6">
        <v>40925</v>
      </c>
      <c r="F2600" s="6">
        <f t="shared" si="175"/>
        <v>0</v>
      </c>
      <c r="G2600" s="6">
        <f t="shared" si="175"/>
        <v>4075</v>
      </c>
    </row>
    <row r="2601" spans="1:7" x14ac:dyDescent="0.25">
      <c r="A2601" s="2" t="s">
        <v>365</v>
      </c>
      <c r="B2601" s="4">
        <v>50203070</v>
      </c>
      <c r="C2601" s="6">
        <v>100000</v>
      </c>
      <c r="D2601" s="6">
        <v>100000</v>
      </c>
      <c r="E2601" s="6">
        <v>17090.7</v>
      </c>
      <c r="F2601" s="6">
        <f t="shared" si="175"/>
        <v>0</v>
      </c>
      <c r="G2601" s="6">
        <f t="shared" si="175"/>
        <v>82909.3</v>
      </c>
    </row>
    <row r="2602" spans="1:7" x14ac:dyDescent="0.25">
      <c r="A2602" s="2" t="s">
        <v>366</v>
      </c>
      <c r="B2602" s="4">
        <v>50203080</v>
      </c>
      <c r="C2602" s="6">
        <v>105000</v>
      </c>
      <c r="D2602" s="6">
        <v>105000</v>
      </c>
      <c r="E2602" s="6">
        <v>47910</v>
      </c>
      <c r="F2602" s="6">
        <f t="shared" si="175"/>
        <v>0</v>
      </c>
      <c r="G2602" s="6">
        <f t="shared" si="175"/>
        <v>57090</v>
      </c>
    </row>
    <row r="2603" spans="1:7" x14ac:dyDescent="0.25">
      <c r="A2603" s="2" t="s">
        <v>62</v>
      </c>
      <c r="B2603" s="4">
        <v>50203990</v>
      </c>
      <c r="C2603" s="6">
        <v>5000</v>
      </c>
      <c r="D2603" s="6">
        <v>5000</v>
      </c>
      <c r="E2603" s="6">
        <v>1317</v>
      </c>
      <c r="F2603" s="6">
        <f t="shared" si="175"/>
        <v>0</v>
      </c>
      <c r="G2603" s="6">
        <f t="shared" si="175"/>
        <v>3683</v>
      </c>
    </row>
    <row r="2604" spans="1:7" x14ac:dyDescent="0.25">
      <c r="A2604" s="2" t="s">
        <v>370</v>
      </c>
      <c r="B2604" s="4">
        <v>50216010</v>
      </c>
      <c r="C2604" s="6">
        <v>5000</v>
      </c>
      <c r="D2604" s="6">
        <v>5000</v>
      </c>
      <c r="E2604" s="6">
        <v>0</v>
      </c>
      <c r="F2604" s="6">
        <f t="shared" si="175"/>
        <v>0</v>
      </c>
      <c r="G2604" s="6">
        <f t="shared" si="175"/>
        <v>5000</v>
      </c>
    </row>
    <row r="2605" spans="1:7" x14ac:dyDescent="0.25">
      <c r="A2605" s="2" t="s">
        <v>75</v>
      </c>
      <c r="B2605" s="4">
        <v>50299020</v>
      </c>
      <c r="C2605" s="6">
        <v>10000</v>
      </c>
      <c r="D2605" s="6">
        <v>10000</v>
      </c>
      <c r="E2605" s="6">
        <v>4884</v>
      </c>
      <c r="F2605" s="6">
        <f t="shared" si="175"/>
        <v>0</v>
      </c>
      <c r="G2605" s="6">
        <f t="shared" si="175"/>
        <v>5116</v>
      </c>
    </row>
    <row r="2606" spans="1:7" x14ac:dyDescent="0.25">
      <c r="A2606" s="2" t="s">
        <v>76</v>
      </c>
      <c r="B2606" s="4">
        <v>50299030</v>
      </c>
      <c r="C2606" s="6">
        <v>70000</v>
      </c>
      <c r="D2606" s="6">
        <v>70000</v>
      </c>
      <c r="E2606" s="6">
        <v>69400</v>
      </c>
      <c r="F2606" s="6">
        <f t="shared" si="175"/>
        <v>0</v>
      </c>
      <c r="G2606" s="6">
        <f t="shared" si="175"/>
        <v>600</v>
      </c>
    </row>
    <row r="2607" spans="1:7" x14ac:dyDescent="0.25">
      <c r="B2607" s="4"/>
      <c r="C2607" s="1">
        <f>SUM(C2598:C2606)</f>
        <v>400000</v>
      </c>
      <c r="D2607" s="1">
        <f t="shared" ref="D2607:G2607" si="180">SUM(D2598:D2606)</f>
        <v>400000</v>
      </c>
      <c r="E2607" s="1">
        <f t="shared" si="180"/>
        <v>181526.7</v>
      </c>
      <c r="F2607" s="1">
        <f t="shared" si="180"/>
        <v>0</v>
      </c>
      <c r="G2607" s="1">
        <f t="shared" si="180"/>
        <v>218473.3</v>
      </c>
    </row>
    <row r="2608" spans="1:7" x14ac:dyDescent="0.25">
      <c r="B2608" s="4"/>
    </row>
    <row r="2609" spans="1:7" x14ac:dyDescent="0.25">
      <c r="A2609" s="3" t="s">
        <v>648</v>
      </c>
      <c r="B2609" s="4"/>
    </row>
    <row r="2610" spans="1:7" x14ac:dyDescent="0.25">
      <c r="A2610" s="2" t="s">
        <v>56</v>
      </c>
      <c r="B2610" s="4">
        <v>50201010</v>
      </c>
      <c r="C2610" s="6">
        <v>90000</v>
      </c>
      <c r="D2610" s="6">
        <v>30000</v>
      </c>
      <c r="E2610" s="6">
        <v>0</v>
      </c>
      <c r="F2610" s="6">
        <f t="shared" si="175"/>
        <v>60000</v>
      </c>
      <c r="G2610" s="6">
        <f t="shared" si="175"/>
        <v>30000</v>
      </c>
    </row>
    <row r="2611" spans="1:7" x14ac:dyDescent="0.25">
      <c r="A2611" s="2" t="s">
        <v>365</v>
      </c>
      <c r="B2611" s="4">
        <v>50203070</v>
      </c>
      <c r="C2611" s="6">
        <v>1000000</v>
      </c>
      <c r="D2611" s="6">
        <v>1000000</v>
      </c>
      <c r="E2611" s="6">
        <v>553395.85</v>
      </c>
      <c r="F2611" s="6">
        <f t="shared" si="175"/>
        <v>0</v>
      </c>
      <c r="G2611" s="6">
        <f t="shared" si="175"/>
        <v>446604.15</v>
      </c>
    </row>
    <row r="2612" spans="1:7" x14ac:dyDescent="0.25">
      <c r="A2612" s="2" t="s">
        <v>366</v>
      </c>
      <c r="B2612" s="4">
        <v>50203080</v>
      </c>
      <c r="C2612" s="6">
        <v>56000</v>
      </c>
      <c r="D2612" s="6">
        <v>56000</v>
      </c>
      <c r="E2612" s="6">
        <v>54282</v>
      </c>
      <c r="F2612" s="6">
        <f t="shared" si="175"/>
        <v>0</v>
      </c>
      <c r="G2612" s="6">
        <f t="shared" si="175"/>
        <v>1718</v>
      </c>
    </row>
    <row r="2613" spans="1:7" x14ac:dyDescent="0.25">
      <c r="A2613" s="2" t="s">
        <v>370</v>
      </c>
      <c r="B2613" s="4">
        <v>50216010</v>
      </c>
      <c r="C2613" s="6">
        <v>5000</v>
      </c>
      <c r="D2613" s="6">
        <v>5000</v>
      </c>
      <c r="E2613" s="6">
        <v>0</v>
      </c>
      <c r="F2613" s="6">
        <f t="shared" si="175"/>
        <v>0</v>
      </c>
      <c r="G2613" s="6">
        <f t="shared" si="175"/>
        <v>5000</v>
      </c>
    </row>
    <row r="2614" spans="1:7" x14ac:dyDescent="0.25">
      <c r="B2614" s="4"/>
      <c r="C2614" s="1">
        <f>SUM(C2610:C2613)</f>
        <v>1151000</v>
      </c>
      <c r="D2614" s="1">
        <f t="shared" ref="D2614:G2614" si="181">SUM(D2610:D2613)</f>
        <v>1091000</v>
      </c>
      <c r="E2614" s="1">
        <f t="shared" si="181"/>
        <v>607677.85</v>
      </c>
      <c r="F2614" s="1">
        <f t="shared" si="181"/>
        <v>60000</v>
      </c>
      <c r="G2614" s="1">
        <f t="shared" si="181"/>
        <v>483322.15</v>
      </c>
    </row>
    <row r="2615" spans="1:7" x14ac:dyDescent="0.25">
      <c r="B2615" s="4"/>
    </row>
    <row r="2616" spans="1:7" s="3" customFormat="1" x14ac:dyDescent="0.25">
      <c r="A2616" s="3" t="s">
        <v>649</v>
      </c>
      <c r="B2616" s="5"/>
      <c r="C2616" s="1">
        <v>500000</v>
      </c>
      <c r="D2616" s="1">
        <v>500000</v>
      </c>
      <c r="E2616" s="1">
        <v>307141</v>
      </c>
      <c r="F2616" s="1">
        <f t="shared" si="175"/>
        <v>0</v>
      </c>
      <c r="G2616" s="1">
        <f t="shared" si="175"/>
        <v>192859</v>
      </c>
    </row>
    <row r="2617" spans="1:7" x14ac:dyDescent="0.25">
      <c r="A2617" s="2" t="s">
        <v>57</v>
      </c>
      <c r="B2617" s="4">
        <v>50202010</v>
      </c>
      <c r="C2617" s="6">
        <v>150000</v>
      </c>
      <c r="D2617" s="6">
        <v>150000</v>
      </c>
      <c r="E2617" s="6">
        <v>0</v>
      </c>
      <c r="F2617" s="6">
        <f t="shared" si="175"/>
        <v>0</v>
      </c>
      <c r="G2617" s="6">
        <f t="shared" si="175"/>
        <v>150000</v>
      </c>
    </row>
    <row r="2618" spans="1:7" x14ac:dyDescent="0.25">
      <c r="A2618" s="2" t="s">
        <v>75</v>
      </c>
      <c r="B2618" s="4">
        <v>50299020</v>
      </c>
      <c r="C2618" s="6">
        <v>70000</v>
      </c>
      <c r="D2618" s="6">
        <v>70000</v>
      </c>
      <c r="E2618" s="6">
        <v>29574</v>
      </c>
      <c r="F2618" s="6">
        <f t="shared" si="175"/>
        <v>0</v>
      </c>
      <c r="G2618" s="6">
        <f t="shared" si="175"/>
        <v>40426</v>
      </c>
    </row>
    <row r="2619" spans="1:7" x14ac:dyDescent="0.25">
      <c r="A2619" s="2" t="s">
        <v>76</v>
      </c>
      <c r="B2619" s="4">
        <v>50299030</v>
      </c>
      <c r="C2619" s="6">
        <v>280000</v>
      </c>
      <c r="D2619" s="6">
        <v>280000</v>
      </c>
      <c r="E2619" s="6">
        <v>277567</v>
      </c>
      <c r="F2619" s="6">
        <f t="shared" si="175"/>
        <v>0</v>
      </c>
      <c r="G2619" s="6">
        <f t="shared" si="175"/>
        <v>2433</v>
      </c>
    </row>
    <row r="2620" spans="1:7" x14ac:dyDescent="0.25">
      <c r="B2620" s="4"/>
    </row>
    <row r="2621" spans="1:7" x14ac:dyDescent="0.25">
      <c r="A2621" s="3" t="s">
        <v>650</v>
      </c>
      <c r="B2621" s="4"/>
    </row>
    <row r="2622" spans="1:7" x14ac:dyDescent="0.25">
      <c r="A2622" s="2" t="s">
        <v>57</v>
      </c>
      <c r="B2622" s="4">
        <v>50202010</v>
      </c>
      <c r="C2622" s="6">
        <v>300000</v>
      </c>
      <c r="D2622" s="6">
        <v>300000</v>
      </c>
      <c r="E2622" s="6">
        <v>295000</v>
      </c>
      <c r="F2622" s="6">
        <f t="shared" ref="F2622:G2706" si="182">C2622-D2622</f>
        <v>0</v>
      </c>
      <c r="G2622" s="6">
        <f t="shared" si="182"/>
        <v>5000</v>
      </c>
    </row>
    <row r="2623" spans="1:7" x14ac:dyDescent="0.25">
      <c r="A2623" s="2" t="s">
        <v>74</v>
      </c>
      <c r="B2623" s="4">
        <v>50203090</v>
      </c>
      <c r="C2623" s="6">
        <v>200000</v>
      </c>
      <c r="D2623" s="6">
        <v>200000</v>
      </c>
      <c r="E2623" s="6">
        <v>0</v>
      </c>
      <c r="F2623" s="6">
        <f t="shared" si="182"/>
        <v>0</v>
      </c>
      <c r="G2623" s="6">
        <f t="shared" si="182"/>
        <v>200000</v>
      </c>
    </row>
    <row r="2624" spans="1:7" x14ac:dyDescent="0.25">
      <c r="A2624" s="2" t="s">
        <v>62</v>
      </c>
      <c r="B2624" s="4">
        <v>50203990</v>
      </c>
      <c r="C2624" s="6">
        <v>190000</v>
      </c>
      <c r="D2624" s="6">
        <v>190000</v>
      </c>
      <c r="E2624" s="6">
        <v>150556.5</v>
      </c>
      <c r="F2624" s="6">
        <f t="shared" si="182"/>
        <v>0</v>
      </c>
      <c r="G2624" s="6">
        <f t="shared" si="182"/>
        <v>39443.5</v>
      </c>
    </row>
    <row r="2625" spans="1:7" x14ac:dyDescent="0.25">
      <c r="A2625" s="2" t="s">
        <v>66</v>
      </c>
      <c r="B2625" s="4">
        <v>50211990</v>
      </c>
      <c r="C2625" s="6">
        <v>30000</v>
      </c>
      <c r="D2625" s="6">
        <v>30000</v>
      </c>
      <c r="E2625" s="6">
        <v>0</v>
      </c>
      <c r="F2625" s="6">
        <f t="shared" si="182"/>
        <v>0</v>
      </c>
      <c r="G2625" s="6">
        <f t="shared" si="182"/>
        <v>30000</v>
      </c>
    </row>
    <row r="2626" spans="1:7" x14ac:dyDescent="0.25">
      <c r="A2626" s="2" t="s">
        <v>160</v>
      </c>
      <c r="B2626" s="4">
        <v>50212020</v>
      </c>
      <c r="C2626" s="6">
        <v>250000</v>
      </c>
      <c r="D2626" s="6">
        <v>250000</v>
      </c>
      <c r="E2626" s="6">
        <v>0</v>
      </c>
      <c r="F2626" s="6">
        <f t="shared" si="182"/>
        <v>0</v>
      </c>
      <c r="G2626" s="6">
        <f t="shared" si="182"/>
        <v>250000</v>
      </c>
    </row>
    <row r="2627" spans="1:7" x14ac:dyDescent="0.25">
      <c r="A2627" s="2" t="s">
        <v>75</v>
      </c>
      <c r="B2627" s="4">
        <v>50299020</v>
      </c>
      <c r="C2627" s="6">
        <v>60000</v>
      </c>
      <c r="D2627" s="6">
        <v>60000</v>
      </c>
      <c r="E2627" s="6">
        <v>14916</v>
      </c>
      <c r="F2627" s="6">
        <f t="shared" si="182"/>
        <v>0</v>
      </c>
      <c r="G2627" s="6">
        <f t="shared" si="182"/>
        <v>45084</v>
      </c>
    </row>
    <row r="2628" spans="1:7" x14ac:dyDescent="0.25">
      <c r="A2628" s="2" t="s">
        <v>76</v>
      </c>
      <c r="B2628" s="4">
        <v>50299030</v>
      </c>
      <c r="C2628" s="6">
        <v>200000</v>
      </c>
      <c r="D2628" s="6">
        <v>200000</v>
      </c>
      <c r="E2628" s="6">
        <v>112700</v>
      </c>
      <c r="F2628" s="6">
        <f t="shared" si="182"/>
        <v>0</v>
      </c>
      <c r="G2628" s="6">
        <f t="shared" si="182"/>
        <v>87300</v>
      </c>
    </row>
    <row r="2629" spans="1:7" x14ac:dyDescent="0.25">
      <c r="B2629" s="4"/>
      <c r="C2629" s="1">
        <f>SUM(C2622:C2628)</f>
        <v>1230000</v>
      </c>
      <c r="D2629" s="1">
        <f t="shared" ref="D2629:G2629" si="183">SUM(D2622:D2628)</f>
        <v>1230000</v>
      </c>
      <c r="E2629" s="1">
        <f t="shared" si="183"/>
        <v>573172.5</v>
      </c>
      <c r="F2629" s="1">
        <f t="shared" si="183"/>
        <v>0</v>
      </c>
      <c r="G2629" s="1">
        <f t="shared" si="183"/>
        <v>656827.5</v>
      </c>
    </row>
    <row r="2630" spans="1:7" x14ac:dyDescent="0.25">
      <c r="B2630" s="4"/>
    </row>
    <row r="2631" spans="1:7" x14ac:dyDescent="0.25">
      <c r="A2631" s="3" t="s">
        <v>651</v>
      </c>
      <c r="B2631" s="4"/>
    </row>
    <row r="2632" spans="1:7" x14ac:dyDescent="0.25">
      <c r="A2632" s="2" t="s">
        <v>86</v>
      </c>
      <c r="B2632" s="4">
        <v>50205030</v>
      </c>
      <c r="C2632" s="6">
        <v>500000</v>
      </c>
      <c r="D2632" s="6">
        <v>500000</v>
      </c>
      <c r="E2632" s="6">
        <v>257499</v>
      </c>
      <c r="F2632" s="6">
        <f t="shared" si="182"/>
        <v>0</v>
      </c>
      <c r="G2632" s="6">
        <f t="shared" si="182"/>
        <v>242501</v>
      </c>
    </row>
    <row r="2633" spans="1:7" x14ac:dyDescent="0.25">
      <c r="B2633" s="4"/>
      <c r="C2633" s="1">
        <f>SUM(C2632)</f>
        <v>500000</v>
      </c>
      <c r="D2633" s="1">
        <f t="shared" ref="D2633:G2633" si="184">SUM(D2632)</f>
        <v>500000</v>
      </c>
      <c r="E2633" s="1">
        <f t="shared" si="184"/>
        <v>257499</v>
      </c>
      <c r="F2633" s="1">
        <f t="shared" si="184"/>
        <v>0</v>
      </c>
      <c r="G2633" s="1">
        <f t="shared" si="184"/>
        <v>242501</v>
      </c>
    </row>
    <row r="2634" spans="1:7" x14ac:dyDescent="0.25">
      <c r="B2634" s="4"/>
    </row>
    <row r="2635" spans="1:7" x14ac:dyDescent="0.25">
      <c r="A2635" s="3" t="s">
        <v>652</v>
      </c>
      <c r="B2635" s="4"/>
    </row>
    <row r="2636" spans="1:7" x14ac:dyDescent="0.25">
      <c r="A2636" s="2" t="s">
        <v>58</v>
      </c>
      <c r="B2636" s="4">
        <v>50203010</v>
      </c>
      <c r="C2636" s="6">
        <v>28500</v>
      </c>
      <c r="D2636" s="6">
        <v>28500</v>
      </c>
      <c r="E2636" s="6">
        <v>0</v>
      </c>
      <c r="F2636" s="6">
        <f t="shared" si="182"/>
        <v>0</v>
      </c>
      <c r="G2636" s="6">
        <f t="shared" si="182"/>
        <v>28500</v>
      </c>
    </row>
    <row r="2637" spans="1:7" x14ac:dyDescent="0.25">
      <c r="A2637" s="2" t="s">
        <v>653</v>
      </c>
      <c r="B2637" s="4">
        <v>50203060</v>
      </c>
      <c r="C2637" s="6">
        <v>3550000</v>
      </c>
      <c r="D2637" s="6">
        <v>3550000</v>
      </c>
      <c r="E2637" s="6">
        <v>0</v>
      </c>
      <c r="F2637" s="6">
        <f t="shared" si="182"/>
        <v>0</v>
      </c>
      <c r="G2637" s="6">
        <f t="shared" si="182"/>
        <v>3550000</v>
      </c>
    </row>
    <row r="2638" spans="1:7" x14ac:dyDescent="0.25">
      <c r="A2638" s="2" t="s">
        <v>62</v>
      </c>
      <c r="B2638" s="4">
        <v>50203990</v>
      </c>
      <c r="C2638" s="6">
        <v>475000</v>
      </c>
      <c r="D2638" s="6">
        <v>475000</v>
      </c>
      <c r="E2638" s="6">
        <v>0</v>
      </c>
      <c r="F2638" s="6">
        <f t="shared" si="182"/>
        <v>0</v>
      </c>
      <c r="G2638" s="6">
        <f t="shared" si="182"/>
        <v>475000</v>
      </c>
    </row>
    <row r="2639" spans="1:7" x14ac:dyDescent="0.25">
      <c r="A2639" s="2" t="s">
        <v>76</v>
      </c>
      <c r="B2639" s="4">
        <v>50299030</v>
      </c>
      <c r="C2639" s="6">
        <v>946500</v>
      </c>
      <c r="D2639" s="6">
        <v>828625</v>
      </c>
      <c r="E2639" s="6">
        <v>235620</v>
      </c>
      <c r="F2639" s="6">
        <f t="shared" si="182"/>
        <v>117875</v>
      </c>
      <c r="G2639" s="6">
        <f t="shared" si="182"/>
        <v>593005</v>
      </c>
    </row>
    <row r="2640" spans="1:7" x14ac:dyDescent="0.25">
      <c r="B2640" s="4"/>
      <c r="C2640" s="1">
        <f>SUM(C2636:C2639)</f>
        <v>5000000</v>
      </c>
      <c r="D2640" s="1">
        <f t="shared" ref="D2640:G2640" si="185">SUM(D2636:D2639)</f>
        <v>4882125</v>
      </c>
      <c r="E2640" s="1">
        <f t="shared" si="185"/>
        <v>235620</v>
      </c>
      <c r="F2640" s="1">
        <f t="shared" si="185"/>
        <v>117875</v>
      </c>
      <c r="G2640" s="1">
        <f t="shared" si="185"/>
        <v>4646505</v>
      </c>
    </row>
    <row r="2641" spans="1:7" x14ac:dyDescent="0.25">
      <c r="B2641" s="4"/>
    </row>
    <row r="2642" spans="1:7" x14ac:dyDescent="0.25">
      <c r="A2642" s="3" t="s">
        <v>654</v>
      </c>
      <c r="B2642" s="4"/>
    </row>
    <row r="2643" spans="1:7" x14ac:dyDescent="0.25">
      <c r="A2643" s="2" t="s">
        <v>57</v>
      </c>
      <c r="B2643" s="4">
        <v>50202010</v>
      </c>
      <c r="C2643" s="6">
        <v>200000</v>
      </c>
      <c r="D2643" s="6">
        <v>200000</v>
      </c>
      <c r="E2643" s="6">
        <v>198000</v>
      </c>
      <c r="F2643" s="6">
        <f t="shared" si="182"/>
        <v>0</v>
      </c>
      <c r="G2643" s="6">
        <f t="shared" si="182"/>
        <v>2000</v>
      </c>
    </row>
    <row r="2644" spans="1:7" x14ac:dyDescent="0.25">
      <c r="A2644" s="2" t="s">
        <v>75</v>
      </c>
      <c r="B2644" s="4">
        <v>50299020</v>
      </c>
      <c r="C2644" s="6">
        <v>50000</v>
      </c>
      <c r="D2644" s="6">
        <v>50000</v>
      </c>
      <c r="E2644" s="6">
        <v>49980</v>
      </c>
      <c r="F2644" s="6">
        <f t="shared" si="182"/>
        <v>0</v>
      </c>
      <c r="G2644" s="6">
        <f t="shared" si="182"/>
        <v>20</v>
      </c>
    </row>
    <row r="2645" spans="1:7" x14ac:dyDescent="0.25">
      <c r="A2645" s="2" t="s">
        <v>76</v>
      </c>
      <c r="B2645" s="4">
        <v>50299030</v>
      </c>
      <c r="C2645" s="6">
        <v>50000</v>
      </c>
      <c r="D2645" s="6">
        <v>50000</v>
      </c>
      <c r="E2645" s="6">
        <v>40325</v>
      </c>
      <c r="F2645" s="6">
        <f t="shared" si="182"/>
        <v>0</v>
      </c>
      <c r="G2645" s="6">
        <f t="shared" si="182"/>
        <v>9675</v>
      </c>
    </row>
    <row r="2646" spans="1:7" x14ac:dyDescent="0.25">
      <c r="B2646" s="4"/>
      <c r="C2646" s="1">
        <f>SUM(C2643:C2645)</f>
        <v>300000</v>
      </c>
      <c r="D2646" s="1">
        <f t="shared" ref="D2646:G2646" si="186">SUM(D2643:D2645)</f>
        <v>300000</v>
      </c>
      <c r="E2646" s="1">
        <f t="shared" si="186"/>
        <v>288305</v>
      </c>
      <c r="F2646" s="1">
        <f t="shared" si="186"/>
        <v>0</v>
      </c>
      <c r="G2646" s="1">
        <f t="shared" si="186"/>
        <v>11695</v>
      </c>
    </row>
    <row r="2647" spans="1:7" x14ac:dyDescent="0.25">
      <c r="B2647" s="4"/>
    </row>
    <row r="2648" spans="1:7" x14ac:dyDescent="0.25">
      <c r="A2648" s="3" t="s">
        <v>655</v>
      </c>
      <c r="B2648" s="4"/>
    </row>
    <row r="2649" spans="1:7" x14ac:dyDescent="0.25">
      <c r="A2649" s="2" t="s">
        <v>57</v>
      </c>
      <c r="B2649" s="4">
        <v>50202010</v>
      </c>
      <c r="C2649" s="6">
        <v>200000</v>
      </c>
      <c r="D2649" s="6">
        <v>200000</v>
      </c>
      <c r="E2649" s="6">
        <v>198000</v>
      </c>
      <c r="F2649" s="6">
        <f t="shared" si="182"/>
        <v>0</v>
      </c>
      <c r="G2649" s="6">
        <f t="shared" si="182"/>
        <v>2000</v>
      </c>
    </row>
    <row r="2650" spans="1:7" x14ac:dyDescent="0.25">
      <c r="A2650" s="2" t="s">
        <v>58</v>
      </c>
      <c r="B2650" s="4">
        <v>50203010</v>
      </c>
      <c r="C2650" s="6">
        <v>30000</v>
      </c>
      <c r="D2650" s="6">
        <v>30000</v>
      </c>
      <c r="E2650" s="6">
        <v>0</v>
      </c>
      <c r="F2650" s="6">
        <f t="shared" si="182"/>
        <v>0</v>
      </c>
      <c r="G2650" s="6">
        <f t="shared" si="182"/>
        <v>30000</v>
      </c>
    </row>
    <row r="2651" spans="1:7" x14ac:dyDescent="0.25">
      <c r="A2651" s="2" t="s">
        <v>62</v>
      </c>
      <c r="B2651" s="4">
        <v>50203990</v>
      </c>
      <c r="C2651" s="6">
        <v>70000</v>
      </c>
      <c r="D2651" s="6">
        <v>70000</v>
      </c>
      <c r="E2651" s="6">
        <v>7040</v>
      </c>
      <c r="F2651" s="6">
        <f t="shared" si="182"/>
        <v>0</v>
      </c>
      <c r="G2651" s="6">
        <f t="shared" si="182"/>
        <v>62960</v>
      </c>
    </row>
    <row r="2652" spans="1:7" x14ac:dyDescent="0.25">
      <c r="A2652" s="2" t="s">
        <v>75</v>
      </c>
      <c r="B2652" s="4">
        <v>50299020</v>
      </c>
      <c r="C2652" s="6">
        <v>100000</v>
      </c>
      <c r="D2652" s="6">
        <v>100000</v>
      </c>
      <c r="E2652" s="6">
        <v>29400</v>
      </c>
      <c r="F2652" s="6">
        <f t="shared" si="182"/>
        <v>0</v>
      </c>
      <c r="G2652" s="6">
        <f t="shared" si="182"/>
        <v>70600</v>
      </c>
    </row>
    <row r="2653" spans="1:7" x14ac:dyDescent="0.25">
      <c r="A2653" s="2" t="s">
        <v>76</v>
      </c>
      <c r="B2653" s="4">
        <v>50299030</v>
      </c>
      <c r="C2653" s="6">
        <v>100000</v>
      </c>
      <c r="D2653" s="6">
        <v>100000</v>
      </c>
      <c r="E2653" s="6">
        <v>80775</v>
      </c>
      <c r="F2653" s="6">
        <f t="shared" si="182"/>
        <v>0</v>
      </c>
      <c r="G2653" s="6">
        <f t="shared" si="182"/>
        <v>19225</v>
      </c>
    </row>
    <row r="2654" spans="1:7" x14ac:dyDescent="0.25">
      <c r="B2654" s="4"/>
      <c r="C2654" s="1">
        <f>SUM(C2649:C2653)</f>
        <v>500000</v>
      </c>
      <c r="D2654" s="1">
        <f t="shared" ref="D2654:G2654" si="187">SUM(D2649:D2653)</f>
        <v>500000</v>
      </c>
      <c r="E2654" s="1">
        <f t="shared" si="187"/>
        <v>315215</v>
      </c>
      <c r="F2654" s="1">
        <f t="shared" si="187"/>
        <v>0</v>
      </c>
      <c r="G2654" s="1">
        <f t="shared" si="187"/>
        <v>184785</v>
      </c>
    </row>
    <row r="2655" spans="1:7" x14ac:dyDescent="0.25">
      <c r="B2655" s="4"/>
    </row>
    <row r="2656" spans="1:7" x14ac:dyDescent="0.25">
      <c r="A2656" s="3" t="s">
        <v>656</v>
      </c>
      <c r="B2656" s="4"/>
    </row>
    <row r="2657" spans="1:7" x14ac:dyDescent="0.25">
      <c r="A2657" s="2" t="s">
        <v>57</v>
      </c>
      <c r="B2657" s="4">
        <v>50202010</v>
      </c>
      <c r="C2657" s="6">
        <v>200000</v>
      </c>
      <c r="D2657" s="6">
        <v>200000</v>
      </c>
      <c r="E2657" s="6">
        <v>148500</v>
      </c>
      <c r="F2657" s="6">
        <f t="shared" si="182"/>
        <v>0</v>
      </c>
      <c r="G2657" s="6">
        <f t="shared" si="182"/>
        <v>51500</v>
      </c>
    </row>
    <row r="2658" spans="1:7" x14ac:dyDescent="0.25">
      <c r="A2658" s="2" t="s">
        <v>75</v>
      </c>
      <c r="B2658" s="4">
        <v>50299020</v>
      </c>
      <c r="C2658" s="6">
        <v>150000</v>
      </c>
      <c r="D2658" s="6">
        <v>150000</v>
      </c>
      <c r="E2658" s="6">
        <v>0</v>
      </c>
      <c r="F2658" s="6">
        <f t="shared" si="182"/>
        <v>0</v>
      </c>
      <c r="G2658" s="6">
        <f t="shared" si="182"/>
        <v>150000</v>
      </c>
    </row>
    <row r="2659" spans="1:7" x14ac:dyDescent="0.25">
      <c r="A2659" s="2" t="s">
        <v>76</v>
      </c>
      <c r="B2659" s="4">
        <v>50299030</v>
      </c>
      <c r="C2659" s="6">
        <v>150000</v>
      </c>
      <c r="D2659" s="6">
        <v>150000</v>
      </c>
      <c r="E2659" s="6">
        <v>122855</v>
      </c>
      <c r="F2659" s="6">
        <f t="shared" si="182"/>
        <v>0</v>
      </c>
      <c r="G2659" s="6">
        <f t="shared" si="182"/>
        <v>27145</v>
      </c>
    </row>
    <row r="2660" spans="1:7" x14ac:dyDescent="0.25">
      <c r="B2660" s="4"/>
      <c r="C2660" s="1">
        <f>SUM(C2657:C2659)</f>
        <v>500000</v>
      </c>
      <c r="D2660" s="1">
        <f t="shared" ref="D2660:G2660" si="188">SUM(D2657:D2659)</f>
        <v>500000</v>
      </c>
      <c r="E2660" s="1">
        <f t="shared" si="188"/>
        <v>271355</v>
      </c>
      <c r="F2660" s="1">
        <f t="shared" si="188"/>
        <v>0</v>
      </c>
      <c r="G2660" s="1">
        <f t="shared" si="188"/>
        <v>228645</v>
      </c>
    </row>
    <row r="2661" spans="1:7" x14ac:dyDescent="0.25">
      <c r="B2661" s="4"/>
    </row>
    <row r="2662" spans="1:7" x14ac:dyDescent="0.25">
      <c r="A2662" s="3" t="s">
        <v>657</v>
      </c>
      <c r="B2662" s="4"/>
    </row>
    <row r="2663" spans="1:7" x14ac:dyDescent="0.25">
      <c r="A2663" s="2" t="s">
        <v>57</v>
      </c>
      <c r="B2663" s="4">
        <v>50202010</v>
      </c>
      <c r="C2663" s="6">
        <v>200000</v>
      </c>
      <c r="D2663" s="6">
        <v>200000</v>
      </c>
      <c r="E2663" s="6">
        <v>198000</v>
      </c>
      <c r="F2663" s="6">
        <f t="shared" si="182"/>
        <v>0</v>
      </c>
      <c r="G2663" s="6">
        <f t="shared" si="182"/>
        <v>2000</v>
      </c>
    </row>
    <row r="2664" spans="1:7" x14ac:dyDescent="0.25">
      <c r="A2664" s="2" t="s">
        <v>74</v>
      </c>
      <c r="B2664" s="4">
        <v>50203090</v>
      </c>
      <c r="C2664" s="6">
        <v>150000</v>
      </c>
      <c r="D2664" s="6">
        <v>150000</v>
      </c>
      <c r="E2664" s="6">
        <v>1366.25</v>
      </c>
      <c r="F2664" s="6">
        <f t="shared" si="182"/>
        <v>0</v>
      </c>
      <c r="G2664" s="6">
        <f t="shared" si="182"/>
        <v>148633.75</v>
      </c>
    </row>
    <row r="2665" spans="1:7" x14ac:dyDescent="0.25">
      <c r="A2665" s="2" t="s">
        <v>76</v>
      </c>
      <c r="B2665" s="4">
        <v>50299030</v>
      </c>
      <c r="C2665" s="6">
        <v>150000</v>
      </c>
      <c r="D2665" s="6">
        <v>150000</v>
      </c>
      <c r="E2665" s="6">
        <v>125700</v>
      </c>
      <c r="F2665" s="6">
        <f t="shared" si="182"/>
        <v>0</v>
      </c>
      <c r="G2665" s="6">
        <f t="shared" si="182"/>
        <v>24300</v>
      </c>
    </row>
    <row r="2666" spans="1:7" x14ac:dyDescent="0.25">
      <c r="B2666" s="4"/>
      <c r="C2666" s="1">
        <f>SUM(C2663:C2665)</f>
        <v>500000</v>
      </c>
      <c r="D2666" s="1">
        <f t="shared" ref="D2666:G2666" si="189">SUM(D2663:D2665)</f>
        <v>500000</v>
      </c>
      <c r="E2666" s="1">
        <f t="shared" si="189"/>
        <v>325066.25</v>
      </c>
      <c r="F2666" s="1">
        <f t="shared" si="189"/>
        <v>0</v>
      </c>
      <c r="G2666" s="1">
        <f t="shared" si="189"/>
        <v>174933.75</v>
      </c>
    </row>
    <row r="2667" spans="1:7" x14ac:dyDescent="0.25">
      <c r="B2667" s="4"/>
    </row>
    <row r="2668" spans="1:7" x14ac:dyDescent="0.25">
      <c r="A2668" s="3" t="s">
        <v>658</v>
      </c>
      <c r="B2668" s="4"/>
    </row>
    <row r="2669" spans="1:7" x14ac:dyDescent="0.25">
      <c r="A2669" s="2" t="s">
        <v>74</v>
      </c>
      <c r="B2669" s="4">
        <v>50203090</v>
      </c>
      <c r="C2669" s="6">
        <v>100000</v>
      </c>
      <c r="D2669" s="6">
        <v>100000</v>
      </c>
      <c r="E2669" s="6">
        <v>0</v>
      </c>
      <c r="F2669" s="6">
        <f t="shared" si="182"/>
        <v>0</v>
      </c>
      <c r="G2669" s="6">
        <f t="shared" si="182"/>
        <v>100000</v>
      </c>
    </row>
    <row r="2670" spans="1:7" x14ac:dyDescent="0.25">
      <c r="A2670" s="2" t="s">
        <v>406</v>
      </c>
      <c r="B2670" s="4">
        <v>50203100</v>
      </c>
      <c r="C2670" s="6">
        <v>1000000</v>
      </c>
      <c r="D2670" s="6">
        <v>1000000</v>
      </c>
      <c r="E2670" s="6">
        <v>925000</v>
      </c>
      <c r="F2670" s="6">
        <f t="shared" si="182"/>
        <v>0</v>
      </c>
      <c r="G2670" s="6">
        <f t="shared" si="182"/>
        <v>75000</v>
      </c>
    </row>
    <row r="2671" spans="1:7" x14ac:dyDescent="0.25">
      <c r="A2671" s="2" t="s">
        <v>76</v>
      </c>
      <c r="B2671" s="4">
        <v>50299030</v>
      </c>
      <c r="C2671" s="6">
        <v>400000</v>
      </c>
      <c r="D2671" s="6">
        <v>400000</v>
      </c>
      <c r="E2671" s="6">
        <v>241500</v>
      </c>
      <c r="F2671" s="6">
        <f t="shared" si="182"/>
        <v>0</v>
      </c>
      <c r="G2671" s="6">
        <f t="shared" si="182"/>
        <v>158500</v>
      </c>
    </row>
    <row r="2672" spans="1:7" x14ac:dyDescent="0.25">
      <c r="B2672" s="4"/>
      <c r="C2672" s="1">
        <f>SUM(C2669:C2671)</f>
        <v>1500000</v>
      </c>
      <c r="D2672" s="1">
        <f>SUM(D2669:D2671)</f>
        <v>1500000</v>
      </c>
      <c r="E2672" s="1">
        <f>SUM(E2669:E2671)</f>
        <v>1166500</v>
      </c>
      <c r="F2672" s="1">
        <f>SUM(F2669:F2671)</f>
        <v>0</v>
      </c>
      <c r="G2672" s="1">
        <f>SUM(G2669:G2671)</f>
        <v>333500</v>
      </c>
    </row>
    <row r="2673" spans="1:7" x14ac:dyDescent="0.25">
      <c r="B2673" s="4"/>
    </row>
    <row r="2674" spans="1:7" x14ac:dyDescent="0.25">
      <c r="A2674" s="3" t="s">
        <v>659</v>
      </c>
      <c r="B2674" s="4"/>
    </row>
    <row r="2675" spans="1:7" x14ac:dyDescent="0.25">
      <c r="A2675" s="2" t="s">
        <v>57</v>
      </c>
      <c r="B2675" s="4">
        <v>50202010</v>
      </c>
      <c r="C2675" s="6">
        <v>1300000</v>
      </c>
      <c r="D2675" s="6">
        <v>1300000</v>
      </c>
      <c r="E2675" s="6">
        <v>937000</v>
      </c>
      <c r="F2675" s="6">
        <f t="shared" si="182"/>
        <v>0</v>
      </c>
      <c r="G2675" s="6">
        <f t="shared" si="182"/>
        <v>363000</v>
      </c>
    </row>
    <row r="2676" spans="1:7" x14ac:dyDescent="0.25">
      <c r="A2676" s="2" t="s">
        <v>58</v>
      </c>
      <c r="B2676" s="4">
        <v>50203010</v>
      </c>
      <c r="C2676" s="6">
        <v>200000</v>
      </c>
      <c r="D2676" s="6">
        <v>200000</v>
      </c>
      <c r="E2676" s="6">
        <v>194520</v>
      </c>
      <c r="F2676" s="6">
        <f t="shared" si="182"/>
        <v>0</v>
      </c>
      <c r="G2676" s="6">
        <f t="shared" si="182"/>
        <v>5480</v>
      </c>
    </row>
    <row r="2677" spans="1:7" x14ac:dyDescent="0.25">
      <c r="A2677" s="2" t="s">
        <v>74</v>
      </c>
      <c r="B2677" s="4">
        <v>50203090</v>
      </c>
      <c r="C2677" s="6">
        <v>2900000</v>
      </c>
      <c r="D2677" s="6">
        <v>2900000</v>
      </c>
      <c r="E2677" s="6">
        <v>1218226.32</v>
      </c>
      <c r="F2677" s="6">
        <f t="shared" si="182"/>
        <v>0</v>
      </c>
      <c r="G2677" s="6">
        <f t="shared" si="182"/>
        <v>1681773.68</v>
      </c>
    </row>
    <row r="2678" spans="1:7" x14ac:dyDescent="0.25">
      <c r="A2678" s="2" t="s">
        <v>62</v>
      </c>
      <c r="B2678" s="4">
        <v>50203990</v>
      </c>
      <c r="C2678" s="6">
        <v>400000</v>
      </c>
      <c r="D2678" s="6">
        <v>400000</v>
      </c>
      <c r="E2678" s="6">
        <v>70700</v>
      </c>
      <c r="F2678" s="6">
        <f t="shared" si="182"/>
        <v>0</v>
      </c>
      <c r="G2678" s="6">
        <f t="shared" si="182"/>
        <v>329300</v>
      </c>
    </row>
    <row r="2679" spans="1:7" x14ac:dyDescent="0.25">
      <c r="A2679" s="2" t="s">
        <v>63</v>
      </c>
      <c r="B2679" s="4">
        <v>50204010</v>
      </c>
      <c r="C2679" s="6">
        <v>200000</v>
      </c>
      <c r="D2679" s="6">
        <v>200000</v>
      </c>
      <c r="E2679" s="6">
        <v>97560</v>
      </c>
      <c r="F2679" s="6">
        <f t="shared" si="182"/>
        <v>0</v>
      </c>
      <c r="G2679" s="6">
        <f t="shared" si="182"/>
        <v>102440</v>
      </c>
    </row>
    <row r="2680" spans="1:7" x14ac:dyDescent="0.25">
      <c r="A2680" s="2" t="s">
        <v>159</v>
      </c>
      <c r="B2680" s="4">
        <v>50204020</v>
      </c>
      <c r="C2680" s="6">
        <v>1300000</v>
      </c>
      <c r="D2680" s="6">
        <v>1300000</v>
      </c>
      <c r="E2680" s="6">
        <v>525899.68000000005</v>
      </c>
      <c r="F2680" s="6">
        <f t="shared" si="182"/>
        <v>0</v>
      </c>
      <c r="G2680" s="6">
        <f t="shared" si="182"/>
        <v>774100.32</v>
      </c>
    </row>
    <row r="2681" spans="1:7" x14ac:dyDescent="0.25">
      <c r="A2681" s="2" t="s">
        <v>65</v>
      </c>
      <c r="B2681" s="4">
        <v>50205020</v>
      </c>
      <c r="C2681" s="6">
        <v>150000</v>
      </c>
      <c r="D2681" s="6">
        <v>150000</v>
      </c>
      <c r="E2681" s="6">
        <v>65000</v>
      </c>
      <c r="F2681" s="6">
        <f t="shared" si="182"/>
        <v>0</v>
      </c>
      <c r="G2681" s="6">
        <f t="shared" si="182"/>
        <v>85000</v>
      </c>
    </row>
    <row r="2682" spans="1:7" x14ac:dyDescent="0.25">
      <c r="A2682" s="2" t="s">
        <v>104</v>
      </c>
      <c r="B2682" s="4">
        <v>50205030</v>
      </c>
      <c r="C2682" s="6">
        <v>500000</v>
      </c>
      <c r="D2682" s="6">
        <v>500000</v>
      </c>
      <c r="E2682" s="6">
        <v>15000</v>
      </c>
      <c r="F2682" s="6">
        <f t="shared" si="182"/>
        <v>0</v>
      </c>
      <c r="G2682" s="6">
        <f t="shared" si="182"/>
        <v>485000</v>
      </c>
    </row>
    <row r="2683" spans="1:7" x14ac:dyDescent="0.25">
      <c r="A2683" s="2" t="s">
        <v>42</v>
      </c>
      <c r="B2683" s="4">
        <v>50212990</v>
      </c>
      <c r="C2683" s="6">
        <v>13000000</v>
      </c>
      <c r="D2683" s="6">
        <v>10000000</v>
      </c>
      <c r="E2683" s="6">
        <v>4374779.95</v>
      </c>
      <c r="F2683" s="6">
        <f t="shared" si="182"/>
        <v>3000000</v>
      </c>
      <c r="G2683" s="6">
        <f t="shared" si="182"/>
        <v>5625220.0499999998</v>
      </c>
    </row>
    <row r="2684" spans="1:7" x14ac:dyDescent="0.25">
      <c r="A2684" s="2" t="s">
        <v>87</v>
      </c>
      <c r="B2684" s="4">
        <v>50299990</v>
      </c>
      <c r="C2684" s="6">
        <v>50000</v>
      </c>
      <c r="D2684" s="6">
        <v>50000</v>
      </c>
      <c r="E2684" s="6">
        <v>0</v>
      </c>
      <c r="F2684" s="6">
        <f t="shared" si="182"/>
        <v>0</v>
      </c>
      <c r="G2684" s="6">
        <f t="shared" si="182"/>
        <v>50000</v>
      </c>
    </row>
    <row r="2685" spans="1:7" x14ac:dyDescent="0.25">
      <c r="B2685" s="4"/>
      <c r="C2685" s="1">
        <f>SUM(C2675:C2684)</f>
        <v>20000000</v>
      </c>
      <c r="D2685" s="1">
        <f t="shared" ref="D2685:G2685" si="190">SUM(D2675:D2684)</f>
        <v>17000000</v>
      </c>
      <c r="E2685" s="1">
        <f t="shared" si="190"/>
        <v>7498685.9500000011</v>
      </c>
      <c r="F2685" s="1">
        <f t="shared" si="190"/>
        <v>3000000</v>
      </c>
      <c r="G2685" s="1">
        <f t="shared" si="190"/>
        <v>9501314.0499999989</v>
      </c>
    </row>
    <row r="2686" spans="1:7" x14ac:dyDescent="0.25">
      <c r="B2686" s="4"/>
    </row>
    <row r="2687" spans="1:7" s="3" customFormat="1" x14ac:dyDescent="0.25">
      <c r="A2687" s="3" t="s">
        <v>660</v>
      </c>
      <c r="B2687" s="5"/>
      <c r="C2687" s="1">
        <v>200000</v>
      </c>
      <c r="D2687" s="1">
        <v>200000</v>
      </c>
      <c r="E2687" s="1">
        <v>0</v>
      </c>
      <c r="F2687" s="1">
        <f t="shared" si="182"/>
        <v>0</v>
      </c>
      <c r="G2687" s="1">
        <f t="shared" si="182"/>
        <v>200000</v>
      </c>
    </row>
    <row r="2688" spans="1:7" x14ac:dyDescent="0.25">
      <c r="A2688" s="2" t="s">
        <v>162</v>
      </c>
      <c r="B2688" s="4">
        <v>50216030</v>
      </c>
      <c r="C2688" s="6">
        <v>200000</v>
      </c>
      <c r="D2688" s="6">
        <v>200000</v>
      </c>
      <c r="E2688" s="6">
        <v>0</v>
      </c>
      <c r="F2688" s="6">
        <f t="shared" si="182"/>
        <v>0</v>
      </c>
      <c r="G2688" s="6">
        <f t="shared" si="182"/>
        <v>200000</v>
      </c>
    </row>
    <row r="2689" spans="1:7" x14ac:dyDescent="0.25">
      <c r="B2689" s="4"/>
    </row>
    <row r="2690" spans="1:7" x14ac:dyDescent="0.25">
      <c r="A2690" s="3" t="s">
        <v>661</v>
      </c>
      <c r="B2690" s="4"/>
    </row>
    <row r="2691" spans="1:7" x14ac:dyDescent="0.25">
      <c r="A2691" s="2" t="s">
        <v>75</v>
      </c>
      <c r="B2691" s="4">
        <v>50299020</v>
      </c>
      <c r="C2691" s="6">
        <v>1100000</v>
      </c>
      <c r="D2691" s="6">
        <v>1100000</v>
      </c>
      <c r="E2691" s="6">
        <v>169074</v>
      </c>
      <c r="F2691" s="6">
        <f t="shared" si="182"/>
        <v>0</v>
      </c>
      <c r="G2691" s="6">
        <f t="shared" si="182"/>
        <v>930926</v>
      </c>
    </row>
    <row r="2692" spans="1:7" x14ac:dyDescent="0.25">
      <c r="A2692" s="2" t="s">
        <v>76</v>
      </c>
      <c r="B2692" s="4">
        <v>50299030</v>
      </c>
      <c r="C2692" s="6">
        <v>400000</v>
      </c>
      <c r="D2692" s="6">
        <v>400000</v>
      </c>
      <c r="E2692" s="6">
        <v>326200</v>
      </c>
      <c r="F2692" s="6">
        <f t="shared" si="182"/>
        <v>0</v>
      </c>
      <c r="G2692" s="6">
        <f t="shared" si="182"/>
        <v>73800</v>
      </c>
    </row>
    <row r="2693" spans="1:7" x14ac:dyDescent="0.25">
      <c r="B2693" s="4"/>
      <c r="C2693" s="1">
        <f>SUM(C2691:C2692)</f>
        <v>1500000</v>
      </c>
      <c r="D2693" s="1">
        <f t="shared" ref="D2693:G2693" si="191">SUM(D2691:D2692)</f>
        <v>1500000</v>
      </c>
      <c r="E2693" s="1">
        <f t="shared" si="191"/>
        <v>495274</v>
      </c>
      <c r="F2693" s="1">
        <f t="shared" si="191"/>
        <v>0</v>
      </c>
      <c r="G2693" s="1">
        <f t="shared" si="191"/>
        <v>1004726</v>
      </c>
    </row>
    <row r="2694" spans="1:7" x14ac:dyDescent="0.25">
      <c r="B2694" s="4"/>
    </row>
    <row r="2695" spans="1:7" x14ac:dyDescent="0.25">
      <c r="A2695" s="3" t="s">
        <v>662</v>
      </c>
      <c r="B2695" s="4"/>
    </row>
    <row r="2696" spans="1:7" x14ac:dyDescent="0.25">
      <c r="A2696" s="2" t="s">
        <v>62</v>
      </c>
      <c r="B2696" s="4">
        <v>50203990</v>
      </c>
      <c r="C2696" s="6">
        <v>220000</v>
      </c>
      <c r="D2696" s="6">
        <v>220000</v>
      </c>
      <c r="E2696" s="6">
        <v>58986</v>
      </c>
      <c r="F2696" s="6">
        <f t="shared" si="182"/>
        <v>0</v>
      </c>
      <c r="G2696" s="6">
        <f t="shared" si="182"/>
        <v>161014</v>
      </c>
    </row>
    <row r="2697" spans="1:7" x14ac:dyDescent="0.25">
      <c r="A2697" s="2" t="s">
        <v>66</v>
      </c>
      <c r="B2697" s="4">
        <v>50211990</v>
      </c>
      <c r="C2697" s="6">
        <v>96000</v>
      </c>
      <c r="D2697" s="6">
        <v>96000</v>
      </c>
      <c r="E2697" s="6">
        <v>0</v>
      </c>
      <c r="F2697" s="6">
        <f t="shared" si="182"/>
        <v>0</v>
      </c>
      <c r="G2697" s="6">
        <f t="shared" si="182"/>
        <v>96000</v>
      </c>
    </row>
    <row r="2698" spans="1:7" x14ac:dyDescent="0.25">
      <c r="A2698" s="2" t="s">
        <v>76</v>
      </c>
      <c r="B2698" s="4">
        <v>50299030</v>
      </c>
      <c r="C2698" s="6">
        <v>450000</v>
      </c>
      <c r="D2698" s="6">
        <v>450000</v>
      </c>
      <c r="E2698" s="6">
        <v>364840</v>
      </c>
      <c r="F2698" s="6">
        <f t="shared" si="182"/>
        <v>0</v>
      </c>
      <c r="G2698" s="6">
        <f t="shared" si="182"/>
        <v>85160</v>
      </c>
    </row>
    <row r="2699" spans="1:7" x14ac:dyDescent="0.25">
      <c r="A2699" s="2" t="s">
        <v>77</v>
      </c>
      <c r="B2699" s="4">
        <v>50299080</v>
      </c>
      <c r="C2699" s="6">
        <v>234000</v>
      </c>
      <c r="D2699" s="6">
        <v>234000</v>
      </c>
      <c r="E2699" s="6">
        <v>0</v>
      </c>
      <c r="F2699" s="6">
        <f t="shared" si="182"/>
        <v>0</v>
      </c>
      <c r="G2699" s="6">
        <f t="shared" si="182"/>
        <v>234000</v>
      </c>
    </row>
    <row r="2700" spans="1:7" x14ac:dyDescent="0.25">
      <c r="B2700" s="4"/>
      <c r="C2700" s="1">
        <f>SUM(C2696:C2699)</f>
        <v>1000000</v>
      </c>
      <c r="D2700" s="1">
        <f t="shared" ref="D2700:G2700" si="192">SUM(D2696:D2699)</f>
        <v>1000000</v>
      </c>
      <c r="E2700" s="1">
        <f t="shared" si="192"/>
        <v>423826</v>
      </c>
      <c r="F2700" s="1">
        <f t="shared" si="192"/>
        <v>0</v>
      </c>
      <c r="G2700" s="1">
        <f t="shared" si="192"/>
        <v>576174</v>
      </c>
    </row>
    <row r="2701" spans="1:7" x14ac:dyDescent="0.25">
      <c r="B2701" s="4"/>
    </row>
    <row r="2702" spans="1:7" x14ac:dyDescent="0.25">
      <c r="A2702" s="3" t="s">
        <v>663</v>
      </c>
      <c r="B2702" s="4"/>
    </row>
    <row r="2703" spans="1:7" x14ac:dyDescent="0.25">
      <c r="A2703" s="2" t="s">
        <v>56</v>
      </c>
      <c r="B2703" s="4">
        <v>50201010</v>
      </c>
      <c r="C2703" s="6">
        <v>50000</v>
      </c>
      <c r="D2703" s="6">
        <v>50000</v>
      </c>
      <c r="E2703" s="6">
        <v>0</v>
      </c>
      <c r="F2703" s="6">
        <f t="shared" si="182"/>
        <v>0</v>
      </c>
      <c r="G2703" s="6">
        <f t="shared" si="182"/>
        <v>50000</v>
      </c>
    </row>
    <row r="2704" spans="1:7" x14ac:dyDescent="0.25">
      <c r="A2704" s="2" t="s">
        <v>57</v>
      </c>
      <c r="B2704" s="4">
        <v>50202010</v>
      </c>
      <c r="C2704" s="6">
        <v>350000</v>
      </c>
      <c r="D2704" s="6">
        <v>350000</v>
      </c>
      <c r="E2704" s="6">
        <v>0</v>
      </c>
      <c r="F2704" s="6">
        <f t="shared" si="182"/>
        <v>0</v>
      </c>
      <c r="G2704" s="6">
        <f t="shared" si="182"/>
        <v>350000</v>
      </c>
    </row>
    <row r="2705" spans="1:7" x14ac:dyDescent="0.25">
      <c r="A2705" s="2" t="s">
        <v>58</v>
      </c>
      <c r="B2705" s="4">
        <v>50203010</v>
      </c>
      <c r="C2705" s="6">
        <v>50000</v>
      </c>
      <c r="D2705" s="6">
        <v>50000</v>
      </c>
      <c r="E2705" s="6">
        <v>0</v>
      </c>
      <c r="F2705" s="6">
        <f t="shared" si="182"/>
        <v>0</v>
      </c>
      <c r="G2705" s="6">
        <f t="shared" si="182"/>
        <v>50000</v>
      </c>
    </row>
    <row r="2706" spans="1:7" x14ac:dyDescent="0.25">
      <c r="A2706" s="2" t="s">
        <v>62</v>
      </c>
      <c r="B2706" s="4">
        <v>50203990</v>
      </c>
      <c r="C2706" s="6">
        <v>85000</v>
      </c>
      <c r="D2706" s="6">
        <v>85000</v>
      </c>
      <c r="E2706" s="6">
        <v>35640</v>
      </c>
      <c r="F2706" s="6">
        <f t="shared" si="182"/>
        <v>0</v>
      </c>
      <c r="G2706" s="6">
        <f t="shared" si="182"/>
        <v>49360</v>
      </c>
    </row>
    <row r="2707" spans="1:7" x14ac:dyDescent="0.25">
      <c r="A2707" s="2" t="s">
        <v>76</v>
      </c>
      <c r="B2707" s="4">
        <v>50299030</v>
      </c>
      <c r="C2707" s="6">
        <v>265000</v>
      </c>
      <c r="D2707" s="6">
        <v>265000</v>
      </c>
      <c r="E2707" s="6">
        <v>200145</v>
      </c>
      <c r="F2707" s="6">
        <f t="shared" ref="F2707:G2796" si="193">C2707-D2707</f>
        <v>0</v>
      </c>
      <c r="G2707" s="6">
        <f t="shared" si="193"/>
        <v>64855</v>
      </c>
    </row>
    <row r="2708" spans="1:7" x14ac:dyDescent="0.25">
      <c r="B2708" s="4"/>
      <c r="C2708" s="1">
        <f>SUM(C2703:C2707)</f>
        <v>800000</v>
      </c>
      <c r="D2708" s="1">
        <f t="shared" ref="D2708:G2708" si="194">SUM(D2703:D2707)</f>
        <v>800000</v>
      </c>
      <c r="E2708" s="1">
        <f t="shared" si="194"/>
        <v>235785</v>
      </c>
      <c r="F2708" s="1">
        <f t="shared" si="194"/>
        <v>0</v>
      </c>
      <c r="G2708" s="1">
        <f t="shared" si="194"/>
        <v>564215</v>
      </c>
    </row>
    <row r="2709" spans="1:7" x14ac:dyDescent="0.25">
      <c r="B2709" s="4"/>
    </row>
    <row r="2710" spans="1:7" ht="30" customHeight="1" x14ac:dyDescent="0.25">
      <c r="A2710" s="20" t="s">
        <v>664</v>
      </c>
      <c r="B2710" s="20"/>
      <c r="C2710" s="20"/>
      <c r="D2710" s="20"/>
      <c r="E2710" s="20"/>
      <c r="F2710" s="20"/>
      <c r="G2710" s="20"/>
    </row>
    <row r="2711" spans="1:7" x14ac:dyDescent="0.25">
      <c r="A2711" s="2" t="s">
        <v>57</v>
      </c>
      <c r="B2711" s="4">
        <v>50202010</v>
      </c>
      <c r="C2711" s="6">
        <v>500000</v>
      </c>
      <c r="D2711" s="6">
        <v>500000</v>
      </c>
      <c r="E2711" s="6">
        <v>0</v>
      </c>
      <c r="F2711" s="6">
        <f t="shared" si="193"/>
        <v>0</v>
      </c>
      <c r="G2711" s="6">
        <f t="shared" si="193"/>
        <v>500000</v>
      </c>
    </row>
    <row r="2712" spans="1:7" x14ac:dyDescent="0.25">
      <c r="A2712" s="2" t="s">
        <v>58</v>
      </c>
      <c r="B2712" s="4">
        <v>50203010</v>
      </c>
      <c r="C2712" s="6">
        <v>200000</v>
      </c>
      <c r="D2712" s="6">
        <v>200000</v>
      </c>
      <c r="E2712" s="6">
        <v>0</v>
      </c>
      <c r="F2712" s="6">
        <f t="shared" si="193"/>
        <v>0</v>
      </c>
      <c r="G2712" s="6">
        <f t="shared" si="193"/>
        <v>200000</v>
      </c>
    </row>
    <row r="2713" spans="1:7" x14ac:dyDescent="0.25">
      <c r="A2713" s="2" t="s">
        <v>76</v>
      </c>
      <c r="B2713" s="4">
        <v>50299030</v>
      </c>
      <c r="C2713" s="6">
        <v>300000</v>
      </c>
      <c r="D2713" s="6">
        <v>300000</v>
      </c>
      <c r="E2713" s="6">
        <v>0</v>
      </c>
      <c r="F2713" s="6">
        <f t="shared" si="193"/>
        <v>0</v>
      </c>
      <c r="G2713" s="6">
        <f t="shared" si="193"/>
        <v>300000</v>
      </c>
    </row>
    <row r="2714" spans="1:7" x14ac:dyDescent="0.25">
      <c r="B2714" s="4"/>
      <c r="C2714" s="1">
        <f>SUM(C2711:C2713)</f>
        <v>1000000</v>
      </c>
      <c r="D2714" s="1">
        <f>SUM(D2711:D2713)</f>
        <v>1000000</v>
      </c>
      <c r="E2714" s="1">
        <f>SUM(E2711:E2713)</f>
        <v>0</v>
      </c>
      <c r="F2714" s="1">
        <f>SUM(F2711:F2713)</f>
        <v>0</v>
      </c>
      <c r="G2714" s="1">
        <f>SUM(G2711:G2713)</f>
        <v>1000000</v>
      </c>
    </row>
    <row r="2715" spans="1:7" x14ac:dyDescent="0.25">
      <c r="B2715" s="4"/>
    </row>
    <row r="2716" spans="1:7" x14ac:dyDescent="0.25">
      <c r="A2716" s="3" t="s">
        <v>665</v>
      </c>
      <c r="B2716" s="4"/>
    </row>
    <row r="2717" spans="1:7" x14ac:dyDescent="0.25">
      <c r="A2717" s="2" t="s">
        <v>57</v>
      </c>
      <c r="B2717" s="4">
        <v>50202010</v>
      </c>
      <c r="C2717" s="6">
        <v>4000000</v>
      </c>
      <c r="D2717" s="6">
        <v>4000000</v>
      </c>
      <c r="E2717" s="6">
        <v>2226743</v>
      </c>
      <c r="F2717" s="6">
        <f t="shared" si="193"/>
        <v>0</v>
      </c>
      <c r="G2717" s="6">
        <f t="shared" si="193"/>
        <v>1773257</v>
      </c>
    </row>
    <row r="2718" spans="1:7" x14ac:dyDescent="0.25">
      <c r="B2718" s="4"/>
      <c r="C2718" s="1">
        <f>SUM(C2717)</f>
        <v>4000000</v>
      </c>
      <c r="D2718" s="1">
        <f t="shared" ref="D2718:G2718" si="195">SUM(D2717)</f>
        <v>4000000</v>
      </c>
      <c r="E2718" s="1">
        <f t="shared" si="195"/>
        <v>2226743</v>
      </c>
      <c r="F2718" s="1">
        <f t="shared" si="195"/>
        <v>0</v>
      </c>
      <c r="G2718" s="1">
        <f t="shared" si="195"/>
        <v>1773257</v>
      </c>
    </row>
    <row r="2719" spans="1:7" x14ac:dyDescent="0.25">
      <c r="B2719" s="4"/>
    </row>
    <row r="2720" spans="1:7" x14ac:dyDescent="0.25">
      <c r="A2720" s="3" t="s">
        <v>666</v>
      </c>
      <c r="B2720" s="4"/>
    </row>
    <row r="2721" spans="1:7" x14ac:dyDescent="0.25">
      <c r="A2721" s="2" t="s">
        <v>56</v>
      </c>
      <c r="B2721" s="4">
        <v>50201010</v>
      </c>
      <c r="C2721" s="6">
        <v>150000</v>
      </c>
      <c r="D2721" s="6">
        <v>150000</v>
      </c>
      <c r="E2721" s="6">
        <v>27400</v>
      </c>
      <c r="F2721" s="6">
        <f t="shared" si="193"/>
        <v>0</v>
      </c>
      <c r="G2721" s="6">
        <f t="shared" si="193"/>
        <v>122600</v>
      </c>
    </row>
    <row r="2722" spans="1:7" x14ac:dyDescent="0.25">
      <c r="A2722" s="2" t="s">
        <v>62</v>
      </c>
      <c r="B2722" s="4">
        <v>50203990</v>
      </c>
      <c r="C2722" s="6">
        <v>100000</v>
      </c>
      <c r="D2722" s="6">
        <v>100000</v>
      </c>
      <c r="E2722" s="6">
        <v>17250</v>
      </c>
      <c r="F2722" s="6">
        <f t="shared" si="193"/>
        <v>0</v>
      </c>
      <c r="G2722" s="6">
        <f t="shared" si="193"/>
        <v>82750</v>
      </c>
    </row>
    <row r="2723" spans="1:7" x14ac:dyDescent="0.25">
      <c r="A2723" s="2" t="s">
        <v>76</v>
      </c>
      <c r="B2723" s="4">
        <v>50299030</v>
      </c>
      <c r="C2723" s="6">
        <v>350000</v>
      </c>
      <c r="D2723" s="6">
        <v>350000</v>
      </c>
      <c r="E2723" s="6">
        <v>285980</v>
      </c>
      <c r="F2723" s="6">
        <f t="shared" si="193"/>
        <v>0</v>
      </c>
      <c r="G2723" s="6">
        <f t="shared" si="193"/>
        <v>64020</v>
      </c>
    </row>
    <row r="2724" spans="1:7" x14ac:dyDescent="0.25">
      <c r="B2724" s="4"/>
      <c r="C2724" s="1">
        <f>SUM(C2721:C2723)</f>
        <v>600000</v>
      </c>
      <c r="D2724" s="1">
        <f t="shared" ref="D2724:G2724" si="196">SUM(D2721:D2723)</f>
        <v>600000</v>
      </c>
      <c r="E2724" s="1">
        <f t="shared" si="196"/>
        <v>330630</v>
      </c>
      <c r="F2724" s="1">
        <f t="shared" si="196"/>
        <v>0</v>
      </c>
      <c r="G2724" s="1">
        <f t="shared" si="196"/>
        <v>269370</v>
      </c>
    </row>
    <row r="2725" spans="1:7" x14ac:dyDescent="0.25">
      <c r="B2725" s="4"/>
    </row>
    <row r="2726" spans="1:7" x14ac:dyDescent="0.25">
      <c r="A2726" s="3" t="s">
        <v>667</v>
      </c>
      <c r="B2726" s="4"/>
    </row>
    <row r="2727" spans="1:7" x14ac:dyDescent="0.25">
      <c r="A2727" s="2" t="s">
        <v>653</v>
      </c>
      <c r="B2727" s="4">
        <v>50203060</v>
      </c>
      <c r="C2727" s="6">
        <v>4250000</v>
      </c>
      <c r="D2727" s="6">
        <v>4250000</v>
      </c>
      <c r="E2727" s="6">
        <v>4062880</v>
      </c>
      <c r="F2727" s="6">
        <f t="shared" si="193"/>
        <v>0</v>
      </c>
      <c r="G2727" s="6">
        <f t="shared" si="193"/>
        <v>187120</v>
      </c>
    </row>
    <row r="2728" spans="1:7" x14ac:dyDescent="0.25">
      <c r="B2728" s="4"/>
      <c r="C2728" s="1">
        <f>SUM(C2727)</f>
        <v>4250000</v>
      </c>
      <c r="D2728" s="1">
        <f t="shared" ref="D2728:G2728" si="197">SUM(D2727)</f>
        <v>4250000</v>
      </c>
      <c r="E2728" s="1">
        <f t="shared" si="197"/>
        <v>4062880</v>
      </c>
      <c r="F2728" s="1">
        <f t="shared" si="197"/>
        <v>0</v>
      </c>
      <c r="G2728" s="1">
        <f t="shared" si="197"/>
        <v>187120</v>
      </c>
    </row>
    <row r="2729" spans="1:7" x14ac:dyDescent="0.25">
      <c r="B2729" s="4"/>
    </row>
    <row r="2730" spans="1:7" s="3" customFormat="1" x14ac:dyDescent="0.25">
      <c r="A2730" s="3" t="s">
        <v>668</v>
      </c>
      <c r="B2730" s="5"/>
      <c r="C2730" s="1">
        <v>3500000</v>
      </c>
      <c r="D2730" s="1">
        <v>3500000</v>
      </c>
      <c r="E2730" s="1">
        <v>548965</v>
      </c>
      <c r="F2730" s="1">
        <f t="shared" si="193"/>
        <v>0</v>
      </c>
      <c r="G2730" s="1">
        <f t="shared" si="193"/>
        <v>2951035</v>
      </c>
    </row>
    <row r="2731" spans="1:7" x14ac:dyDescent="0.25">
      <c r="A2731" s="2" t="s">
        <v>67</v>
      </c>
      <c r="B2731" s="4">
        <v>50213050</v>
      </c>
      <c r="C2731" s="6">
        <v>250000</v>
      </c>
      <c r="D2731" s="6">
        <v>250000</v>
      </c>
      <c r="E2731" s="6">
        <v>0</v>
      </c>
      <c r="F2731" s="6">
        <f t="shared" si="193"/>
        <v>0</v>
      </c>
      <c r="G2731" s="6">
        <f t="shared" si="193"/>
        <v>250000</v>
      </c>
    </row>
    <row r="2732" spans="1:7" x14ac:dyDescent="0.25">
      <c r="A2732" s="2" t="s">
        <v>98</v>
      </c>
      <c r="B2732" s="4">
        <v>50213060</v>
      </c>
      <c r="C2732" s="6">
        <v>3250000</v>
      </c>
      <c r="D2732" s="6">
        <v>3250000</v>
      </c>
      <c r="E2732" s="6">
        <v>548965</v>
      </c>
      <c r="F2732" s="6">
        <f t="shared" si="193"/>
        <v>0</v>
      </c>
      <c r="G2732" s="6">
        <f t="shared" si="193"/>
        <v>2701035</v>
      </c>
    </row>
    <row r="2733" spans="1:7" x14ac:dyDescent="0.25">
      <c r="B2733" s="4"/>
    </row>
    <row r="2734" spans="1:7" x14ac:dyDescent="0.25">
      <c r="B2734" s="4"/>
    </row>
    <row r="2735" spans="1:7" ht="30" customHeight="1" x14ac:dyDescent="0.25">
      <c r="A2735" s="20" t="s">
        <v>669</v>
      </c>
      <c r="B2735" s="20"/>
      <c r="C2735" s="20"/>
      <c r="D2735" s="20"/>
      <c r="E2735" s="20"/>
      <c r="F2735" s="20"/>
      <c r="G2735" s="20"/>
    </row>
    <row r="2736" spans="1:7" x14ac:dyDescent="0.25">
      <c r="A2736" s="2" t="s">
        <v>59</v>
      </c>
      <c r="B2736" s="4">
        <v>50203050</v>
      </c>
      <c r="C2736" s="6">
        <v>350000</v>
      </c>
      <c r="D2736" s="6">
        <v>350000</v>
      </c>
      <c r="E2736" s="6">
        <v>227200</v>
      </c>
      <c r="F2736" s="6">
        <f t="shared" si="193"/>
        <v>0</v>
      </c>
      <c r="G2736" s="6">
        <f t="shared" si="193"/>
        <v>122800</v>
      </c>
    </row>
    <row r="2737" spans="1:7" x14ac:dyDescent="0.25">
      <c r="A2737" s="2" t="s">
        <v>62</v>
      </c>
      <c r="B2737" s="4">
        <v>50203990</v>
      </c>
      <c r="C2737" s="6">
        <v>50000</v>
      </c>
      <c r="D2737" s="6">
        <v>50000</v>
      </c>
      <c r="E2737" s="6">
        <v>18600</v>
      </c>
      <c r="F2737" s="6">
        <f t="shared" si="193"/>
        <v>0</v>
      </c>
      <c r="G2737" s="6">
        <f t="shared" si="193"/>
        <v>31400</v>
      </c>
    </row>
    <row r="2738" spans="1:7" x14ac:dyDescent="0.25">
      <c r="A2738" s="2" t="s">
        <v>76</v>
      </c>
      <c r="B2738" s="4">
        <v>50299030</v>
      </c>
      <c r="C2738" s="6">
        <v>600000</v>
      </c>
      <c r="D2738" s="6">
        <v>600000</v>
      </c>
      <c r="E2738" s="6">
        <v>480000</v>
      </c>
      <c r="F2738" s="6">
        <f t="shared" si="193"/>
        <v>0</v>
      </c>
      <c r="G2738" s="6">
        <f t="shared" si="193"/>
        <v>120000</v>
      </c>
    </row>
    <row r="2739" spans="1:7" x14ac:dyDescent="0.25">
      <c r="B2739" s="4"/>
      <c r="C2739" s="1">
        <f>SUM(C2736:C2738)</f>
        <v>1000000</v>
      </c>
      <c r="D2739" s="1">
        <f t="shared" ref="D2739:G2739" si="198">SUM(D2736:D2738)</f>
        <v>1000000</v>
      </c>
      <c r="E2739" s="1">
        <f t="shared" si="198"/>
        <v>725800</v>
      </c>
      <c r="F2739" s="1">
        <f t="shared" si="198"/>
        <v>0</v>
      </c>
      <c r="G2739" s="1">
        <f t="shared" si="198"/>
        <v>274200</v>
      </c>
    </row>
    <row r="2740" spans="1:7" x14ac:dyDescent="0.25">
      <c r="B2740" s="4"/>
    </row>
    <row r="2741" spans="1:7" ht="30" customHeight="1" x14ac:dyDescent="0.25">
      <c r="A2741" s="20" t="s">
        <v>670</v>
      </c>
      <c r="B2741" s="20"/>
      <c r="C2741" s="20"/>
      <c r="D2741" s="20"/>
      <c r="E2741" s="20"/>
      <c r="F2741" s="20"/>
      <c r="G2741" s="20"/>
    </row>
    <row r="2742" spans="1:7" x14ac:dyDescent="0.25">
      <c r="A2742" s="2" t="s">
        <v>57</v>
      </c>
      <c r="B2742" s="4">
        <v>50202010</v>
      </c>
      <c r="C2742" s="6">
        <v>300000</v>
      </c>
      <c r="D2742" s="6">
        <v>300000</v>
      </c>
      <c r="E2742" s="6">
        <v>297500</v>
      </c>
      <c r="F2742" s="6">
        <f t="shared" si="193"/>
        <v>0</v>
      </c>
      <c r="G2742" s="6">
        <f t="shared" si="193"/>
        <v>2500</v>
      </c>
    </row>
    <row r="2743" spans="1:7" x14ac:dyDescent="0.25">
      <c r="A2743" s="2" t="s">
        <v>62</v>
      </c>
      <c r="B2743" s="4">
        <v>50203990</v>
      </c>
      <c r="C2743" s="6">
        <v>150000</v>
      </c>
      <c r="D2743" s="6">
        <v>125000</v>
      </c>
      <c r="E2743" s="6">
        <v>0</v>
      </c>
      <c r="F2743" s="6">
        <f t="shared" si="193"/>
        <v>25000</v>
      </c>
      <c r="G2743" s="6">
        <f t="shared" si="193"/>
        <v>125000</v>
      </c>
    </row>
    <row r="2744" spans="1:7" x14ac:dyDescent="0.25">
      <c r="A2744" s="2" t="s">
        <v>66</v>
      </c>
      <c r="B2744" s="4">
        <v>50211990</v>
      </c>
      <c r="C2744" s="6">
        <v>50000</v>
      </c>
      <c r="D2744" s="6">
        <v>50000</v>
      </c>
      <c r="E2744" s="6">
        <v>0</v>
      </c>
      <c r="F2744" s="6">
        <f t="shared" si="193"/>
        <v>0</v>
      </c>
      <c r="G2744" s="6">
        <f t="shared" si="193"/>
        <v>50000</v>
      </c>
    </row>
    <row r="2745" spans="1:7" x14ac:dyDescent="0.25">
      <c r="A2745" s="2" t="s">
        <v>76</v>
      </c>
      <c r="B2745" s="4">
        <v>50299030</v>
      </c>
      <c r="C2745" s="6">
        <v>200000</v>
      </c>
      <c r="D2745" s="6">
        <v>200000</v>
      </c>
      <c r="E2745" s="6">
        <v>199800</v>
      </c>
      <c r="F2745" s="6">
        <f t="shared" si="193"/>
        <v>0</v>
      </c>
      <c r="G2745" s="6">
        <f t="shared" si="193"/>
        <v>200</v>
      </c>
    </row>
    <row r="2746" spans="1:7" x14ac:dyDescent="0.25">
      <c r="B2746" s="4"/>
      <c r="C2746" s="1">
        <f>SUM(C2742:C2745)</f>
        <v>700000</v>
      </c>
      <c r="D2746" s="1">
        <f t="shared" ref="D2746:G2746" si="199">SUM(D2742:D2745)</f>
        <v>675000</v>
      </c>
      <c r="E2746" s="1">
        <f t="shared" si="199"/>
        <v>497300</v>
      </c>
      <c r="F2746" s="1">
        <f t="shared" si="199"/>
        <v>25000</v>
      </c>
      <c r="G2746" s="1">
        <f t="shared" si="199"/>
        <v>177700</v>
      </c>
    </row>
    <row r="2747" spans="1:7" x14ac:dyDescent="0.25">
      <c r="B2747" s="4"/>
    </row>
    <row r="2748" spans="1:7" s="3" customFormat="1" x14ac:dyDescent="0.25">
      <c r="A2748" s="3" t="s">
        <v>671</v>
      </c>
      <c r="B2748" s="5" t="s">
        <v>10</v>
      </c>
      <c r="C2748" s="1">
        <v>42600000</v>
      </c>
      <c r="D2748" s="1">
        <v>0</v>
      </c>
      <c r="E2748" s="1">
        <v>0</v>
      </c>
      <c r="F2748" s="1">
        <f t="shared" si="193"/>
        <v>42600000</v>
      </c>
      <c r="G2748" s="1">
        <f t="shared" si="193"/>
        <v>0</v>
      </c>
    </row>
    <row r="2749" spans="1:7" x14ac:dyDescent="0.25">
      <c r="A2749" s="2" t="s">
        <v>672</v>
      </c>
      <c r="B2749" s="4">
        <v>0</v>
      </c>
      <c r="C2749" s="6">
        <v>42600000</v>
      </c>
      <c r="D2749" s="6">
        <v>0</v>
      </c>
      <c r="E2749" s="6">
        <v>0</v>
      </c>
      <c r="F2749" s="6">
        <f t="shared" si="193"/>
        <v>42600000</v>
      </c>
      <c r="G2749" s="6">
        <f t="shared" si="193"/>
        <v>0</v>
      </c>
    </row>
    <row r="2750" spans="1:7" x14ac:dyDescent="0.25">
      <c r="B2750" s="4"/>
    </row>
    <row r="2751" spans="1:7" s="3" customFormat="1" x14ac:dyDescent="0.25">
      <c r="A2751" s="3" t="s">
        <v>673</v>
      </c>
      <c r="B2751" s="5">
        <v>300</v>
      </c>
      <c r="C2751" s="1">
        <v>27355250</v>
      </c>
      <c r="D2751" s="1">
        <v>16055250</v>
      </c>
      <c r="E2751" s="1">
        <v>5849627.6200000001</v>
      </c>
      <c r="F2751" s="1">
        <f t="shared" si="193"/>
        <v>11300000</v>
      </c>
      <c r="G2751" s="1">
        <f t="shared" si="193"/>
        <v>10205622.379999999</v>
      </c>
    </row>
    <row r="2752" spans="1:7" s="3" customFormat="1" x14ac:dyDescent="0.25">
      <c r="A2752" s="3" t="s">
        <v>674</v>
      </c>
      <c r="B2752" s="5" t="s">
        <v>10</v>
      </c>
      <c r="C2752" s="1">
        <v>100000</v>
      </c>
      <c r="D2752" s="1">
        <v>100000</v>
      </c>
      <c r="E2752" s="1">
        <v>0</v>
      </c>
      <c r="F2752" s="1">
        <f t="shared" si="193"/>
        <v>0</v>
      </c>
      <c r="G2752" s="1">
        <f t="shared" si="193"/>
        <v>100000</v>
      </c>
    </row>
    <row r="2753" spans="1:7" x14ac:dyDescent="0.25">
      <c r="A2753" s="2" t="s">
        <v>130</v>
      </c>
      <c r="B2753" s="4">
        <v>10706010</v>
      </c>
      <c r="C2753" s="6">
        <v>100000</v>
      </c>
      <c r="D2753" s="6">
        <v>100000</v>
      </c>
      <c r="E2753" s="6">
        <v>0</v>
      </c>
      <c r="F2753" s="6">
        <f t="shared" si="193"/>
        <v>0</v>
      </c>
      <c r="G2753" s="6">
        <f t="shared" si="193"/>
        <v>100000</v>
      </c>
    </row>
    <row r="2754" spans="1:7" x14ac:dyDescent="0.25">
      <c r="B2754" s="4"/>
    </row>
    <row r="2755" spans="1:7" s="3" customFormat="1" x14ac:dyDescent="0.25">
      <c r="A2755" s="3" t="s">
        <v>675</v>
      </c>
      <c r="B2755" s="5"/>
      <c r="C2755" s="1">
        <v>100000</v>
      </c>
      <c r="D2755" s="1">
        <v>100000</v>
      </c>
      <c r="E2755" s="1">
        <v>0</v>
      </c>
      <c r="F2755" s="1">
        <f t="shared" si="193"/>
        <v>0</v>
      </c>
      <c r="G2755" s="1">
        <f t="shared" si="193"/>
        <v>100000</v>
      </c>
    </row>
    <row r="2756" spans="1:7" x14ac:dyDescent="0.25">
      <c r="A2756" s="2" t="s">
        <v>130</v>
      </c>
      <c r="B2756" s="4">
        <v>10706010</v>
      </c>
      <c r="C2756" s="6">
        <v>100000</v>
      </c>
      <c r="D2756" s="6">
        <v>100000</v>
      </c>
      <c r="E2756" s="6">
        <v>0</v>
      </c>
      <c r="F2756" s="6">
        <f t="shared" si="193"/>
        <v>0</v>
      </c>
      <c r="G2756" s="6">
        <f t="shared" si="193"/>
        <v>100000</v>
      </c>
    </row>
    <row r="2757" spans="1:7" x14ac:dyDescent="0.25">
      <c r="B2757" s="4"/>
    </row>
    <row r="2758" spans="1:7" s="3" customFormat="1" x14ac:dyDescent="0.25">
      <c r="A2758" s="3" t="s">
        <v>676</v>
      </c>
      <c r="B2758" s="5"/>
      <c r="C2758" s="1">
        <v>100000</v>
      </c>
      <c r="D2758" s="1">
        <v>100000</v>
      </c>
      <c r="E2758" s="1">
        <v>0</v>
      </c>
      <c r="F2758" s="1">
        <f t="shared" si="193"/>
        <v>0</v>
      </c>
      <c r="G2758" s="1">
        <f t="shared" si="193"/>
        <v>100000</v>
      </c>
    </row>
    <row r="2759" spans="1:7" x14ac:dyDescent="0.25">
      <c r="A2759" s="2" t="s">
        <v>130</v>
      </c>
      <c r="B2759" s="4">
        <v>10706010</v>
      </c>
      <c r="C2759" s="6">
        <v>100000</v>
      </c>
      <c r="D2759" s="6">
        <v>100000</v>
      </c>
      <c r="E2759" s="6">
        <v>0</v>
      </c>
      <c r="F2759" s="6">
        <f t="shared" si="193"/>
        <v>0</v>
      </c>
      <c r="G2759" s="6">
        <f t="shared" si="193"/>
        <v>100000</v>
      </c>
    </row>
    <row r="2760" spans="1:7" x14ac:dyDescent="0.25">
      <c r="B2760" s="4"/>
    </row>
    <row r="2761" spans="1:7" s="3" customFormat="1" x14ac:dyDescent="0.25">
      <c r="A2761" s="3" t="s">
        <v>677</v>
      </c>
      <c r="B2761" s="5"/>
      <c r="C2761" s="1">
        <v>100000</v>
      </c>
      <c r="D2761" s="1">
        <v>100000</v>
      </c>
      <c r="E2761" s="1">
        <v>0</v>
      </c>
      <c r="F2761" s="1">
        <f t="shared" si="193"/>
        <v>0</v>
      </c>
      <c r="G2761" s="1">
        <f t="shared" si="193"/>
        <v>100000</v>
      </c>
    </row>
    <row r="2762" spans="1:7" x14ac:dyDescent="0.25">
      <c r="A2762" s="2" t="s">
        <v>130</v>
      </c>
      <c r="B2762" s="4">
        <v>10706010</v>
      </c>
      <c r="C2762" s="6">
        <v>100000</v>
      </c>
      <c r="D2762" s="6">
        <v>100000</v>
      </c>
      <c r="E2762" s="6">
        <v>0</v>
      </c>
      <c r="F2762" s="6">
        <f t="shared" si="193"/>
        <v>0</v>
      </c>
      <c r="G2762" s="6">
        <f t="shared" si="193"/>
        <v>100000</v>
      </c>
    </row>
    <row r="2763" spans="1:7" x14ac:dyDescent="0.25">
      <c r="B2763" s="4"/>
    </row>
    <row r="2764" spans="1:7" s="3" customFormat="1" x14ac:dyDescent="0.25">
      <c r="A2764" s="3" t="s">
        <v>678</v>
      </c>
      <c r="B2764" s="5"/>
      <c r="C2764" s="1">
        <v>305250</v>
      </c>
      <c r="D2764" s="1">
        <v>305250</v>
      </c>
      <c r="E2764" s="1">
        <v>278949</v>
      </c>
      <c r="F2764" s="1">
        <f t="shared" si="193"/>
        <v>0</v>
      </c>
      <c r="G2764" s="1">
        <f t="shared" si="193"/>
        <v>26301</v>
      </c>
    </row>
    <row r="2765" spans="1:7" x14ac:dyDescent="0.25">
      <c r="A2765" s="2" t="s">
        <v>679</v>
      </c>
      <c r="B2765" s="4">
        <v>10705030</v>
      </c>
      <c r="C2765" s="6">
        <v>305250</v>
      </c>
      <c r="D2765" s="6">
        <v>305250</v>
      </c>
      <c r="E2765" s="6">
        <v>278949</v>
      </c>
      <c r="F2765" s="6">
        <f t="shared" si="193"/>
        <v>0</v>
      </c>
      <c r="G2765" s="6">
        <f t="shared" si="193"/>
        <v>26301</v>
      </c>
    </row>
    <row r="2766" spans="1:7" x14ac:dyDescent="0.25">
      <c r="B2766" s="4"/>
    </row>
    <row r="2767" spans="1:7" s="3" customFormat="1" x14ac:dyDescent="0.25">
      <c r="A2767" s="3" t="s">
        <v>680</v>
      </c>
      <c r="B2767" s="5"/>
      <c r="C2767" s="1">
        <v>350000</v>
      </c>
      <c r="D2767" s="1">
        <v>350000</v>
      </c>
      <c r="E2767" s="1">
        <v>347000</v>
      </c>
      <c r="F2767" s="1">
        <f t="shared" si="193"/>
        <v>0</v>
      </c>
      <c r="G2767" s="1">
        <f t="shared" si="193"/>
        <v>3000</v>
      </c>
    </row>
    <row r="2768" spans="1:7" x14ac:dyDescent="0.25">
      <c r="A2768" s="2" t="s">
        <v>681</v>
      </c>
      <c r="B2768" s="4">
        <v>10703040</v>
      </c>
      <c r="C2768" s="6">
        <v>350000</v>
      </c>
      <c r="D2768" s="6">
        <v>350000</v>
      </c>
      <c r="E2768" s="6">
        <v>347000</v>
      </c>
      <c r="F2768" s="6">
        <f t="shared" si="193"/>
        <v>0</v>
      </c>
      <c r="G2768" s="6">
        <f t="shared" si="193"/>
        <v>3000</v>
      </c>
    </row>
    <row r="2769" spans="1:7" x14ac:dyDescent="0.25">
      <c r="B2769" s="4"/>
    </row>
    <row r="2770" spans="1:7" s="3" customFormat="1" x14ac:dyDescent="0.25">
      <c r="A2770" s="3" t="s">
        <v>682</v>
      </c>
      <c r="B2770" s="5"/>
      <c r="C2770" s="1">
        <v>1000000</v>
      </c>
      <c r="D2770" s="1">
        <v>1000000</v>
      </c>
      <c r="E2770" s="1">
        <v>999899</v>
      </c>
      <c r="F2770" s="1">
        <f t="shared" si="193"/>
        <v>0</v>
      </c>
      <c r="G2770" s="1">
        <f t="shared" si="193"/>
        <v>101</v>
      </c>
    </row>
    <row r="2771" spans="1:7" x14ac:dyDescent="0.25">
      <c r="A2771" s="2" t="s">
        <v>683</v>
      </c>
      <c r="B2771" s="4">
        <v>10705070</v>
      </c>
      <c r="C2771" s="6">
        <v>1000000</v>
      </c>
      <c r="D2771" s="6">
        <v>1000000</v>
      </c>
      <c r="E2771" s="6">
        <v>999899</v>
      </c>
      <c r="F2771" s="6">
        <f t="shared" si="193"/>
        <v>0</v>
      </c>
      <c r="G2771" s="6">
        <f t="shared" si="193"/>
        <v>101</v>
      </c>
    </row>
    <row r="2772" spans="1:7" x14ac:dyDescent="0.25">
      <c r="B2772" s="4"/>
    </row>
    <row r="2773" spans="1:7" s="3" customFormat="1" x14ac:dyDescent="0.25">
      <c r="A2773" s="3" t="s">
        <v>684</v>
      </c>
      <c r="B2773" s="5"/>
      <c r="C2773" s="1">
        <v>4000000</v>
      </c>
      <c r="D2773" s="1">
        <v>4000000</v>
      </c>
      <c r="E2773" s="1">
        <v>0</v>
      </c>
      <c r="F2773" s="1">
        <f t="shared" si="193"/>
        <v>0</v>
      </c>
      <c r="G2773" s="1">
        <f t="shared" si="193"/>
        <v>4000000</v>
      </c>
    </row>
    <row r="2774" spans="1:7" x14ac:dyDescent="0.25">
      <c r="A2774" s="2" t="s">
        <v>685</v>
      </c>
      <c r="B2774" s="4">
        <v>10701010</v>
      </c>
      <c r="C2774" s="6">
        <v>4000000</v>
      </c>
      <c r="D2774" s="6">
        <v>4000000</v>
      </c>
      <c r="E2774" s="6">
        <v>0</v>
      </c>
      <c r="F2774" s="6">
        <f t="shared" si="193"/>
        <v>0</v>
      </c>
      <c r="G2774" s="6">
        <f t="shared" si="193"/>
        <v>4000000</v>
      </c>
    </row>
    <row r="2775" spans="1:7" x14ac:dyDescent="0.25">
      <c r="B2775" s="4"/>
    </row>
    <row r="2776" spans="1:7" s="3" customFormat="1" x14ac:dyDescent="0.25">
      <c r="A2776" s="3" t="s">
        <v>686</v>
      </c>
      <c r="B2776" s="5"/>
      <c r="C2776" s="1">
        <v>2000000</v>
      </c>
      <c r="D2776" s="1">
        <v>2000000</v>
      </c>
      <c r="E2776" s="1">
        <v>0</v>
      </c>
      <c r="F2776" s="1">
        <f t="shared" si="193"/>
        <v>0</v>
      </c>
      <c r="G2776" s="1">
        <f t="shared" si="193"/>
        <v>2000000</v>
      </c>
    </row>
    <row r="2777" spans="1:7" x14ac:dyDescent="0.25">
      <c r="A2777" s="2" t="s">
        <v>687</v>
      </c>
      <c r="B2777" s="4">
        <v>10705140</v>
      </c>
      <c r="C2777" s="6">
        <v>2000000</v>
      </c>
      <c r="D2777" s="6">
        <v>2000000</v>
      </c>
      <c r="E2777" s="6">
        <v>0</v>
      </c>
      <c r="F2777" s="6">
        <f t="shared" si="193"/>
        <v>0</v>
      </c>
      <c r="G2777" s="6">
        <f t="shared" si="193"/>
        <v>2000000</v>
      </c>
    </row>
    <row r="2778" spans="1:7" x14ac:dyDescent="0.25">
      <c r="B2778" s="4"/>
    </row>
    <row r="2779" spans="1:7" s="3" customFormat="1" x14ac:dyDescent="0.25">
      <c r="A2779" s="3" t="s">
        <v>688</v>
      </c>
      <c r="B2779" s="5"/>
      <c r="C2779" s="1">
        <v>700000</v>
      </c>
      <c r="D2779" s="1">
        <v>0</v>
      </c>
      <c r="E2779" s="1">
        <v>0</v>
      </c>
      <c r="F2779" s="1">
        <f t="shared" si="193"/>
        <v>700000</v>
      </c>
      <c r="G2779" s="1">
        <f t="shared" si="193"/>
        <v>0</v>
      </c>
    </row>
    <row r="2780" spans="1:7" x14ac:dyDescent="0.25">
      <c r="A2780" s="2" t="s">
        <v>689</v>
      </c>
      <c r="B2780" s="4">
        <v>10799990</v>
      </c>
      <c r="C2780" s="6">
        <v>700000</v>
      </c>
      <c r="D2780" s="6">
        <v>0</v>
      </c>
      <c r="E2780" s="6">
        <v>0</v>
      </c>
      <c r="F2780" s="6">
        <f t="shared" si="193"/>
        <v>700000</v>
      </c>
      <c r="G2780" s="6">
        <f t="shared" si="193"/>
        <v>0</v>
      </c>
    </row>
    <row r="2781" spans="1:7" x14ac:dyDescent="0.25">
      <c r="B2781" s="4"/>
    </row>
    <row r="2782" spans="1:7" s="3" customFormat="1" x14ac:dyDescent="0.25">
      <c r="A2782" s="3" t="s">
        <v>690</v>
      </c>
      <c r="B2782" s="5"/>
      <c r="C2782" s="1">
        <v>1000000</v>
      </c>
      <c r="D2782" s="1">
        <v>1000000</v>
      </c>
      <c r="E2782" s="1">
        <v>280000</v>
      </c>
      <c r="F2782" s="1">
        <f t="shared" si="193"/>
        <v>0</v>
      </c>
      <c r="G2782" s="1">
        <f t="shared" si="193"/>
        <v>720000</v>
      </c>
    </row>
    <row r="2783" spans="1:7" x14ac:dyDescent="0.25">
      <c r="A2783" s="2" t="s">
        <v>691</v>
      </c>
      <c r="B2783" s="4">
        <v>10705090</v>
      </c>
      <c r="C2783" s="6">
        <v>1000000</v>
      </c>
      <c r="D2783" s="6">
        <v>1000000</v>
      </c>
      <c r="E2783" s="6">
        <v>280000</v>
      </c>
      <c r="F2783" s="6">
        <f t="shared" si="193"/>
        <v>0</v>
      </c>
      <c r="G2783" s="6">
        <f t="shared" si="193"/>
        <v>720000</v>
      </c>
    </row>
    <row r="2784" spans="1:7" x14ac:dyDescent="0.25">
      <c r="B2784" s="4"/>
    </row>
    <row r="2785" spans="1:7" s="3" customFormat="1" x14ac:dyDescent="0.25">
      <c r="A2785" s="3" t="s">
        <v>692</v>
      </c>
      <c r="B2785" s="5" t="s">
        <v>10</v>
      </c>
      <c r="C2785" s="1">
        <v>1600000</v>
      </c>
      <c r="D2785" s="1">
        <v>0</v>
      </c>
      <c r="E2785" s="1">
        <v>0</v>
      </c>
      <c r="F2785" s="1">
        <f t="shared" si="193"/>
        <v>1600000</v>
      </c>
      <c r="G2785" s="1">
        <f t="shared" si="193"/>
        <v>0</v>
      </c>
    </row>
    <row r="2786" spans="1:7" x14ac:dyDescent="0.25">
      <c r="A2786" s="2" t="s">
        <v>130</v>
      </c>
      <c r="B2786" s="4">
        <v>10706010</v>
      </c>
      <c r="C2786" s="6">
        <v>1600000</v>
      </c>
      <c r="D2786" s="6">
        <v>0</v>
      </c>
      <c r="E2786" s="6">
        <v>0</v>
      </c>
      <c r="F2786" s="6">
        <f t="shared" si="193"/>
        <v>1600000</v>
      </c>
      <c r="G2786" s="6">
        <f t="shared" si="193"/>
        <v>0</v>
      </c>
    </row>
    <row r="2787" spans="1:7" x14ac:dyDescent="0.25">
      <c r="B2787" s="4"/>
    </row>
    <row r="2788" spans="1:7" s="11" customFormat="1" ht="30" x14ac:dyDescent="0.25">
      <c r="A2788" s="15" t="s">
        <v>693</v>
      </c>
      <c r="B2788" s="16">
        <v>10703010</v>
      </c>
      <c r="C2788" s="17">
        <v>1000000</v>
      </c>
      <c r="D2788" s="17">
        <v>1000000</v>
      </c>
      <c r="E2788" s="17">
        <v>5549.4</v>
      </c>
      <c r="F2788" s="17">
        <f t="shared" si="193"/>
        <v>0</v>
      </c>
      <c r="G2788" s="17">
        <f t="shared" si="193"/>
        <v>994450.6</v>
      </c>
    </row>
    <row r="2789" spans="1:7" s="11" customFormat="1" ht="30" x14ac:dyDescent="0.25">
      <c r="A2789" s="15" t="s">
        <v>694</v>
      </c>
      <c r="B2789" s="16">
        <v>10703020</v>
      </c>
      <c r="C2789" s="17">
        <v>4000000</v>
      </c>
      <c r="D2789" s="17">
        <v>4000000</v>
      </c>
      <c r="E2789" s="17">
        <v>3938230.22</v>
      </c>
      <c r="F2789" s="17">
        <f t="shared" si="193"/>
        <v>0</v>
      </c>
      <c r="G2789" s="17">
        <f t="shared" si="193"/>
        <v>61769.779999999795</v>
      </c>
    </row>
    <row r="2790" spans="1:7" s="11" customFormat="1" ht="30" x14ac:dyDescent="0.25">
      <c r="A2790" s="15" t="s">
        <v>695</v>
      </c>
      <c r="B2790" s="16">
        <v>10703990</v>
      </c>
      <c r="C2790" s="17">
        <v>2000000</v>
      </c>
      <c r="D2790" s="17">
        <v>2000000</v>
      </c>
      <c r="E2790" s="17">
        <v>0</v>
      </c>
      <c r="F2790" s="17">
        <f t="shared" si="193"/>
        <v>0</v>
      </c>
      <c r="G2790" s="17">
        <f t="shared" si="193"/>
        <v>2000000</v>
      </c>
    </row>
    <row r="2791" spans="1:7" s="11" customFormat="1" ht="30" x14ac:dyDescent="0.25">
      <c r="A2791" s="15" t="s">
        <v>696</v>
      </c>
      <c r="B2791" s="16">
        <v>10703020</v>
      </c>
      <c r="C2791" s="17">
        <v>4000000</v>
      </c>
      <c r="D2791" s="17">
        <v>0</v>
      </c>
      <c r="E2791" s="17">
        <v>0</v>
      </c>
      <c r="F2791" s="17">
        <f t="shared" si="193"/>
        <v>4000000</v>
      </c>
      <c r="G2791" s="17">
        <f t="shared" si="193"/>
        <v>0</v>
      </c>
    </row>
    <row r="2792" spans="1:7" s="11" customFormat="1" ht="30" x14ac:dyDescent="0.25">
      <c r="A2792" s="15" t="s">
        <v>697</v>
      </c>
      <c r="B2792" s="16">
        <v>10703010</v>
      </c>
      <c r="C2792" s="17">
        <v>5000000</v>
      </c>
      <c r="D2792" s="17">
        <v>0</v>
      </c>
      <c r="E2792" s="17">
        <v>0</v>
      </c>
      <c r="F2792" s="17">
        <f t="shared" si="193"/>
        <v>5000000</v>
      </c>
      <c r="G2792" s="17">
        <f t="shared" si="193"/>
        <v>0</v>
      </c>
    </row>
    <row r="2793" spans="1:7" x14ac:dyDescent="0.25">
      <c r="B2793" s="4"/>
    </row>
    <row r="2794" spans="1:7" x14ac:dyDescent="0.25">
      <c r="A2794" s="3" t="s">
        <v>698</v>
      </c>
      <c r="B2794" s="5">
        <v>9998</v>
      </c>
      <c r="C2794" s="1">
        <v>57691765</v>
      </c>
      <c r="D2794" s="1">
        <v>21944937.789999999</v>
      </c>
      <c r="E2794" s="1">
        <v>1747478.39</v>
      </c>
      <c r="F2794" s="1">
        <f t="shared" si="193"/>
        <v>35746827.210000001</v>
      </c>
      <c r="G2794" s="1">
        <f t="shared" si="193"/>
        <v>20197459.399999999</v>
      </c>
    </row>
    <row r="2795" spans="1:7" s="3" customFormat="1" x14ac:dyDescent="0.25">
      <c r="A2795" s="3" t="s">
        <v>21</v>
      </c>
      <c r="B2795" s="5">
        <v>100</v>
      </c>
      <c r="C2795" s="1">
        <v>57691765</v>
      </c>
      <c r="D2795" s="1">
        <v>21944937.789999999</v>
      </c>
      <c r="E2795" s="1">
        <v>1747478.39</v>
      </c>
      <c r="F2795" s="1">
        <f t="shared" si="193"/>
        <v>35746827.210000001</v>
      </c>
      <c r="G2795" s="1">
        <f t="shared" si="193"/>
        <v>20197459.399999999</v>
      </c>
    </row>
    <row r="2796" spans="1:7" x14ac:dyDescent="0.25">
      <c r="A2796" s="2" t="s">
        <v>699</v>
      </c>
      <c r="B2796" s="4">
        <v>50104990</v>
      </c>
      <c r="C2796" s="6">
        <v>57691765</v>
      </c>
      <c r="D2796" s="6">
        <v>21944937.789999999</v>
      </c>
      <c r="E2796" s="6">
        <v>1747478.39</v>
      </c>
      <c r="F2796" s="6">
        <f t="shared" si="193"/>
        <v>35746827.210000001</v>
      </c>
      <c r="G2796" s="6">
        <f t="shared" si="193"/>
        <v>20197459.399999999</v>
      </c>
    </row>
    <row r="2800" spans="1:7" x14ac:dyDescent="0.25">
      <c r="A2800" s="2" t="s">
        <v>733</v>
      </c>
      <c r="B2800" s="2" t="s">
        <v>734</v>
      </c>
      <c r="C2800" s="2"/>
      <c r="D2800" s="2"/>
      <c r="E2800" s="6" t="s">
        <v>735</v>
      </c>
    </row>
    <row r="2801" spans="1:5" x14ac:dyDescent="0.25">
      <c r="C2801" s="2"/>
      <c r="D2801" s="2"/>
      <c r="E2801" s="2"/>
    </row>
    <row r="2802" spans="1:5" x14ac:dyDescent="0.25">
      <c r="C2802" s="2"/>
      <c r="D2802" s="2"/>
      <c r="E2802" s="2"/>
    </row>
    <row r="2803" spans="1:5" x14ac:dyDescent="0.25">
      <c r="C2803" s="2"/>
      <c r="D2803" s="2"/>
      <c r="E2803" s="2"/>
    </row>
    <row r="2804" spans="1:5" x14ac:dyDescent="0.25">
      <c r="A2804" s="3" t="s">
        <v>736</v>
      </c>
      <c r="B2804" s="3" t="s">
        <v>737</v>
      </c>
      <c r="C2804" s="2"/>
      <c r="D2804" s="2"/>
      <c r="E2804" s="1" t="s">
        <v>738</v>
      </c>
    </row>
    <row r="2805" spans="1:5" x14ac:dyDescent="0.25">
      <c r="A2805" s="2" t="s">
        <v>739</v>
      </c>
      <c r="B2805" s="2" t="s">
        <v>740</v>
      </c>
      <c r="C2805" s="2"/>
      <c r="D2805" s="2"/>
      <c r="E2805" s="6" t="s">
        <v>741</v>
      </c>
    </row>
  </sheetData>
  <sortState ref="A365:G385">
    <sortCondition ref="B365:B385"/>
  </sortState>
  <mergeCells count="21">
    <mergeCell ref="A1295:G1295"/>
    <mergeCell ref="A1:G1"/>
    <mergeCell ref="A2:G2"/>
    <mergeCell ref="A3:G3"/>
    <mergeCell ref="A5:G5"/>
    <mergeCell ref="A6:G6"/>
    <mergeCell ref="A1249:G1249"/>
    <mergeCell ref="A1256:G1256"/>
    <mergeCell ref="A1261:G1261"/>
    <mergeCell ref="A1270:G1270"/>
    <mergeCell ref="A1274:G1274"/>
    <mergeCell ref="A1282:G1282"/>
    <mergeCell ref="A2710:G2710"/>
    <mergeCell ref="A2735:G2735"/>
    <mergeCell ref="A2741:G2741"/>
    <mergeCell ref="A1314:G1314"/>
    <mergeCell ref="A1323:G1323"/>
    <mergeCell ref="A1330:G1330"/>
    <mergeCell ref="A1337:G1337"/>
    <mergeCell ref="A1342:G1342"/>
    <mergeCell ref="A1390:G1390"/>
  </mergeCells>
  <pageMargins left="0.95" right="0" top="0.5" bottom="0.5" header="0.3" footer="0.3"/>
  <pageSetup paperSize="9" scale="80" orientation="landscape" horizontalDpi="0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2025-07-07T08:45:22Z</cp:lastPrinted>
  <dcterms:created xsi:type="dcterms:W3CDTF">2025-07-04T06:25:33Z</dcterms:created>
  <dcterms:modified xsi:type="dcterms:W3CDTF">2025-07-08T02:18:48Z</dcterms:modified>
</cp:coreProperties>
</file>